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mc:AlternateContent xmlns:mc="http://schemas.openxmlformats.org/markup-compatibility/2006">
    <mc:Choice Requires="x15">
      <x15ac:absPath xmlns:x15ac="http://schemas.microsoft.com/office/spreadsheetml/2010/11/ac" url="C:\Users\a.mainwaring.CI\Downloads\"/>
    </mc:Choice>
  </mc:AlternateContent>
  <xr:revisionPtr revIDLastSave="0" documentId="13_ncr:1_{87CD4DB9-8813-4A80-98A1-CD749C845F35}" xr6:coauthVersionLast="45" xr6:coauthVersionMax="45" xr10:uidLastSave="{00000000-0000-0000-0000-000000000000}"/>
  <bookViews>
    <workbookView xWindow="-120" yWindow="-120" windowWidth="20730" windowHeight="11160" activeTab="1" xr2:uid="{00000000-000D-0000-FFFF-FFFF00000000}"/>
  </bookViews>
  <sheets>
    <sheet name="Summary and sign-off" sheetId="2" r:id="rId1"/>
    <sheet name="Travel" sheetId="3" r:id="rId2"/>
    <sheet name="Hospitality" sheetId="4" r:id="rId3"/>
    <sheet name="All other expenses" sheetId="5" r:id="rId4"/>
    <sheet name="Gifts and benefits" sheetId="6" r:id="rId5"/>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3" i="6" l="1"/>
  <c r="C22" i="6"/>
  <c r="D21" i="6"/>
  <c r="C21" i="6"/>
  <c r="B5" i="6"/>
  <c r="B4" i="6"/>
  <c r="B3" i="6"/>
  <c r="B2" i="6"/>
  <c r="C64" i="5"/>
  <c r="B64" i="5"/>
  <c r="B5" i="5"/>
  <c r="B4" i="5"/>
  <c r="B3" i="5"/>
  <c r="B2" i="5"/>
  <c r="C27" i="4"/>
  <c r="B27" i="4"/>
  <c r="B5" i="4"/>
  <c r="B4" i="4"/>
  <c r="B3" i="4"/>
  <c r="B2" i="4"/>
  <c r="C362" i="3"/>
  <c r="B362" i="3"/>
  <c r="C341" i="3"/>
  <c r="B341" i="3"/>
  <c r="C32" i="3"/>
  <c r="B32" i="3"/>
  <c r="B364" i="3" s="1"/>
  <c r="B5" i="3"/>
  <c r="B4" i="3"/>
  <c r="B3" i="3"/>
  <c r="B2" i="3"/>
  <c r="E59" i="2"/>
  <c r="C59" i="2"/>
  <c r="B59" i="2"/>
  <c r="F59" i="2" s="1"/>
  <c r="E21" i="6" s="1"/>
  <c r="D58" i="2"/>
  <c r="B58" i="2"/>
  <c r="F58" i="2" s="1"/>
  <c r="D64" i="5" s="1"/>
  <c r="D57" i="2"/>
  <c r="B57" i="2"/>
  <c r="F57" i="2" s="1"/>
  <c r="D27" i="4" s="1"/>
  <c r="F56" i="2"/>
  <c r="D362" i="3" s="1"/>
  <c r="D56" i="2"/>
  <c r="B56" i="2"/>
  <c r="D55" i="2"/>
  <c r="F55" i="2" s="1"/>
  <c r="D341" i="3" s="1"/>
  <c r="B55" i="2"/>
  <c r="D54" i="2"/>
  <c r="B54" i="2"/>
  <c r="F54" i="2" s="1"/>
  <c r="D32" i="3" s="1"/>
  <c r="B17" i="2"/>
  <c r="C16" i="2"/>
  <c r="B16" i="2"/>
  <c r="B11" i="2" s="1"/>
  <c r="B15" i="2"/>
  <c r="F13" i="2"/>
  <c r="C13" i="2"/>
  <c r="B13" i="2"/>
  <c r="F12" i="2"/>
  <c r="C12" i="2"/>
  <c r="B12" i="2"/>
  <c r="F11" i="2"/>
  <c r="C11" i="2"/>
  <c r="C17" i="2" s="1"/>
  <c r="B6" i="2"/>
  <c r="C15"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1" authorId="0" shapeId="0" xr:uid="{00000000-0006-0000-0200-000001000000}">
      <text>
        <r>
          <rPr>
            <sz val="10"/>
            <color theme="1"/>
            <rFont val="Arial"/>
          </rPr>
          <t xml:space="preserve">
Insert additional rows as needed:
- 'right click' on a row number (left of screen)
- select 'Insert' (this will insert a row above it)
</t>
        </r>
      </text>
    </comment>
    <comment ref="A35" authorId="0" shapeId="0" xr:uid="{00000000-0006-0000-0200-000002000000}">
      <text>
        <r>
          <rPr>
            <sz val="10"/>
            <color theme="1"/>
            <rFont val="Arial"/>
          </rPr>
          <t xml:space="preserve">
Insert additional rows as needed:
- 'right click' on a row number (left of screen)
- select 'Insert' (this will insert a row above it)
</t>
        </r>
      </text>
    </comment>
    <comment ref="A344" authorId="0" shapeId="0" xr:uid="{00000000-0006-0000-0200-000003000000}">
      <text>
        <r>
          <rPr>
            <sz val="10"/>
            <color theme="1"/>
            <rFont val="Arial"/>
          </rPr>
          <t xml:space="preserve">
Insert additional rows as needed:
- 'right click' on a row number (left of screen)
- select 'Insert' (this will insert a row above it)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10" authorId="0" shapeId="0" xr:uid="{00000000-0006-0000-0300-000001000000}">
      <text>
        <r>
          <rPr>
            <sz val="10"/>
            <color theme="1"/>
            <rFont val="Arial"/>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A10" authorId="0" shapeId="0" xr:uid="{00000000-0006-0000-0400-000001000000}">
      <text>
        <r>
          <rPr>
            <sz val="10"/>
            <color theme="1"/>
            <rFont val="Arial"/>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A10" authorId="0" shapeId="0" xr:uid="{00000000-0006-0000-0500-000001000000}">
      <text>
        <r>
          <rPr>
            <sz val="10"/>
            <color theme="1"/>
            <rFont val="Arial"/>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<sst xmlns="http://schemas.openxmlformats.org/spreadsheetml/2006/main" count="1202" uniqueCount="239">
  <si>
    <t>Hospitality</t>
  </si>
  <si>
    <t>Gifts and benefits</t>
  </si>
  <si>
    <t>Chief Executive Expenses, Gifts and Benefits Disclosure - summary &amp; sign-off*</t>
  </si>
  <si>
    <t xml:space="preserve">Organisation Name </t>
  </si>
  <si>
    <t>Callaghan Innovation</t>
  </si>
  <si>
    <t>Chief Executive**</t>
  </si>
  <si>
    <t>Vic Crone</t>
  </si>
  <si>
    <t>Disclosure period start***</t>
  </si>
  <si>
    <t>Disclosure period end***</t>
  </si>
  <si>
    <t>Agency totals check</t>
  </si>
  <si>
    <t>Chief Executive approval****</t>
  </si>
  <si>
    <t>This disclosure has been approved by the Chief Executive</t>
  </si>
  <si>
    <t>Other sign-off****</t>
  </si>
  <si>
    <t>Pete Hodgson, Board Chair</t>
  </si>
  <si>
    <r>
      <t xml:space="preserve">This summary page updates automatically from the 'Travel', 'Hospitality', 'All other expenses', and 'Gifts and benefits' tabs.
</t>
    </r>
    <r>
      <rPr>
        <b/>
        <sz val="10"/>
        <rFont val="Arial"/>
      </rPr>
      <t xml:space="preserve">
Throughout this workbook, input cells are shaded light blue.</t>
    </r>
  </si>
  <si>
    <t>Summary of expenses</t>
  </si>
  <si>
    <t>Cost in NZ$</t>
  </si>
  <si>
    <t>GST inc / exc</t>
  </si>
  <si>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</si>
  <si>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</si>
  <si>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</si>
  <si>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</si>
  <si>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</si>
  <si>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</si>
  <si>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</si>
  <si>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</si>
  <si>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</si>
  <si>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</si>
  <si>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</si>
  <si>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</si>
  <si>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</si>
  <si>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</si>
  <si>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</si>
  <si>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</si>
  <si>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</si>
  <si>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</si>
  <si>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</si>
  <si>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</si>
  <si>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</si>
  <si>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</si>
  <si>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</si>
  <si>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</si>
  <si>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</si>
  <si>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not yet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</si>
  <si>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</si>
  <si>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</si>
  <si>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</si>
  <si>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</si>
  <si>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</si>
  <si>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</si>
  <si>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</si>
  <si>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</si>
  <si>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</si>
  <si>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</si>
  <si>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</si>
  <si>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</si>
  <si>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</si>
  <si>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</si>
  <si>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</si>
  <si>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</si>
  <si>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</si>
  <si>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</si>
  <si>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</si>
  <si>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</si>
  <si>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</si>
  <si>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</si>
  <si>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</si>
  <si>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</si>
  <si>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</si>
  <si>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</si>
  <si>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rPr>
      <t xml:space="preserve"> (including travel within NZ at beginning and end of overseas trip)</t>
    </r>
  </si>
  <si>
    <t>Date(s)*</t>
  </si>
  <si>
    <t>Cost in NZ$**</t>
  </si>
  <si>
    <r>
      <t xml:space="preserve">Purpose of travel
</t>
    </r>
    <r>
      <rPr>
        <sz val="10"/>
        <color theme="0"/>
        <rFont val="Arial"/>
      </rPr>
      <t>(e.g. attending XYZ conference for 3 days)***</t>
    </r>
  </si>
  <si>
    <r>
      <t xml:space="preserve">Type of expense
</t>
    </r>
    <r>
      <rPr>
        <sz val="10"/>
        <color theme="0"/>
        <rFont val="Arial"/>
      </rPr>
      <t>(e.g. hotel, airfares, taxis, meals &amp; for how many people)</t>
    </r>
  </si>
  <si>
    <t>Location(s)</t>
  </si>
  <si>
    <t>Australian Innovation Ecosystem Trip</t>
  </si>
  <si>
    <t>Taxi</t>
  </si>
  <si>
    <t>Sydney</t>
  </si>
  <si>
    <t>Airfare</t>
  </si>
  <si>
    <t>Sydney/Canberra</t>
  </si>
  <si>
    <t>Accommodation</t>
  </si>
  <si>
    <t>Meal</t>
  </si>
  <si>
    <t>Canberra</t>
  </si>
  <si>
    <t>Auckland</t>
  </si>
  <si>
    <t>Meal x 5 pax</t>
  </si>
  <si>
    <t>Airport Parking</t>
  </si>
  <si>
    <t>Subtotal - international travel</t>
  </si>
  <si>
    <r>
      <t xml:space="preserve">Domestic Travel   </t>
    </r>
    <r>
      <rPr>
        <sz val="12"/>
        <color theme="0"/>
        <rFont val="Arial"/>
      </rPr>
      <t xml:space="preserve"> (within NZ, including travel to and from local airport)</t>
    </r>
  </si>
  <si>
    <r>
      <t xml:space="preserve">Purpose of travel
</t>
    </r>
    <r>
      <rPr>
        <sz val="10"/>
        <color theme="0"/>
        <rFont val="Arial"/>
      </rPr>
      <t>(e.g. visiting district office for two days...)***</t>
    </r>
  </si>
  <si>
    <r>
      <t xml:space="preserve">Type of expense
</t>
    </r>
    <r>
      <rPr>
        <sz val="10"/>
        <color theme="0"/>
        <rFont val="Arial"/>
      </rPr>
      <t>(e.g. hotel, airfares, taxis, meals &amp; for how many people)</t>
    </r>
  </si>
  <si>
    <t>Wellington Meetings</t>
  </si>
  <si>
    <t>Wellington</t>
  </si>
  <si>
    <t>Airfare change surcharge</t>
  </si>
  <si>
    <t>Flexifare extra charge</t>
  </si>
  <si>
    <t>Wellington Meetings over two days</t>
  </si>
  <si>
    <t>Airport parking</t>
  </si>
  <si>
    <t>Rental car</t>
  </si>
  <si>
    <t>Meal for one person</t>
  </si>
  <si>
    <t>Welllington Meetings over two days</t>
  </si>
  <si>
    <t>All day ELT meeting</t>
  </si>
  <si>
    <t>Airport taxi transfer</t>
  </si>
  <si>
    <t>Tikanga Workshop</t>
  </si>
  <si>
    <t>Trade for All Advisory Board Meeting in Christchurch</t>
  </si>
  <si>
    <t>Christchurch</t>
  </si>
  <si>
    <t>MORGO Conference</t>
  </si>
  <si>
    <t>Kerikeri</t>
  </si>
  <si>
    <t>Bay of Islands</t>
  </si>
  <si>
    <t>Christchurch Meetings</t>
  </si>
  <si>
    <t>World Entrepreneur Day at Gracefield Site</t>
  </si>
  <si>
    <t>Wellington Meetings and World Entrepreneur Day</t>
  </si>
  <si>
    <t>Southern SaaS PWC NZ networking function</t>
  </si>
  <si>
    <t>Taxi transfer</t>
  </si>
  <si>
    <t>Filming first episodes of V-Log</t>
  </si>
  <si>
    <t>Professional Development</t>
  </si>
  <si>
    <t>We</t>
  </si>
  <si>
    <t>ANZLF Innovation Sector Group Workshop</t>
  </si>
  <si>
    <t>ANZLF Leaders Forum</t>
  </si>
  <si>
    <t>Debrief with Oren Gershtein</t>
  </si>
  <si>
    <t>Meal for two people</t>
  </si>
  <si>
    <t>ELT 2 Day Offsite in Napier</t>
  </si>
  <si>
    <t>Napier</t>
  </si>
  <si>
    <t>Staff Breakfast in Christchurch Office - 30 pax</t>
  </si>
  <si>
    <t>Groceries</t>
  </si>
  <si>
    <t>NZTE/ZINO Ventures Asia VC Forum</t>
  </si>
  <si>
    <t>Auckland Meeting</t>
  </si>
  <si>
    <t>CHC Meetings and Site Breakfast</t>
  </si>
  <si>
    <t>Wellington Meetings and Site Breakfast</t>
  </si>
  <si>
    <t>Powermoves Retreat</t>
  </si>
  <si>
    <t>Queenstown</t>
  </si>
  <si>
    <t>CBD Transfer - Wellington Meeting</t>
  </si>
  <si>
    <t xml:space="preserve">Wellington Meetings </t>
  </si>
  <si>
    <t>CBD Transfer</t>
  </si>
  <si>
    <t>Site Breakfast Asteron Centre</t>
  </si>
  <si>
    <t>Speaking Engagement - Women in Tech &amp; Leadership Summit</t>
  </si>
  <si>
    <t>Wellington Meetings and Speaking Engagement</t>
  </si>
  <si>
    <t>Trade for All Advisory Board Meeting Wellington</t>
  </si>
  <si>
    <t>Wellington Meetings at Gracefield</t>
  </si>
  <si>
    <t>Minister Twyford Tour of Gracefield</t>
  </si>
  <si>
    <t>Vodafone Chamber Innovation Summit</t>
  </si>
  <si>
    <t>Wellington Meetings and People Leaders Day</t>
  </si>
  <si>
    <t xml:space="preserve">Welllington Meetings </t>
  </si>
  <si>
    <t xml:space="preserve">ENVI Awards </t>
  </si>
  <si>
    <t>ELT 2 Day Face to Face Meetings Wellington</t>
  </si>
  <si>
    <t>NZ Space Industry Cocktail Function at Parliament</t>
  </si>
  <si>
    <t>Technology Incubator Evaluation Panel Meeting</t>
  </si>
  <si>
    <t>Wellington Meetings and Board Meeting</t>
  </si>
  <si>
    <t>Minister of Defence Award of Excellence to Industry</t>
  </si>
  <si>
    <t>Wellington Board Meeting</t>
  </si>
  <si>
    <t>NZTE Meeting</t>
  </si>
  <si>
    <t>Wellington &amp; Christchurch Meetings</t>
  </si>
  <si>
    <t>Science Nz Board Dinner</t>
  </si>
  <si>
    <t>Director's Wife's Funeral in Foxton &amp; Wellington Meetings</t>
  </si>
  <si>
    <t>Palmerston North</t>
  </si>
  <si>
    <t>Wellington Region Christmas Party</t>
  </si>
  <si>
    <t>CI Childrens Christmas Party at Gracefield</t>
  </si>
  <si>
    <t>Welllington Meetings</t>
  </si>
  <si>
    <t>Vehicle Hire</t>
  </si>
  <si>
    <t>ELT Offsite Meeting</t>
  </si>
  <si>
    <t>Airfare surcharge</t>
  </si>
  <si>
    <t>CBD Parking</t>
  </si>
  <si>
    <t>Wellington Meetings and Gracefield Tour by PM &amp; Minister Woods</t>
  </si>
  <si>
    <t xml:space="preserve">Ministers Meeting &amp; GIQ Programme Board Meeting </t>
  </si>
  <si>
    <t>Subtotal - domestic travel</t>
  </si>
  <si>
    <r>
      <t xml:space="preserve">Local Travel    </t>
    </r>
    <r>
      <rPr>
        <sz val="12"/>
        <color theme="0"/>
        <rFont val="Arial"/>
      </rPr>
      <t>(within City, excluding travel to airport)</t>
    </r>
  </si>
  <si>
    <r>
      <t>Purpose of travel</t>
    </r>
    <r>
      <rPr>
        <sz val="10"/>
        <color theme="0"/>
        <rFont val="Arial"/>
      </rPr>
      <t xml:space="preserve">
(e.g. meeting with Minister)***</t>
    </r>
  </si>
  <si>
    <r>
      <t xml:space="preserve">Type of expense
</t>
    </r>
    <r>
      <rPr>
        <sz val="10"/>
        <color theme="0"/>
        <rFont val="Arial"/>
      </rPr>
      <t>(e.g. taxi, parking, bus)</t>
    </r>
  </si>
  <si>
    <t>Auckland Meetings</t>
  </si>
  <si>
    <t>Parking</t>
  </si>
  <si>
    <t>Subtotal - local travel</t>
  </si>
  <si>
    <t>Total travel expenses</t>
  </si>
  <si>
    <t>* Any non-standard date format or date outside 1 July 2018 - 30 June 2019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</si>
  <si>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</si>
  <si>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</si>
  <si>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</si>
  <si>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</si>
  <si>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</si>
  <si>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</si>
  <si>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</si>
  <si>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</si>
  <si>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rPr>
      <t xml:space="preserve">(e.g. hosting delegation from China, building relationships, team building) </t>
    </r>
  </si>
  <si>
    <r>
      <t xml:space="preserve">Type of expense
</t>
    </r>
    <r>
      <rPr>
        <sz val="10"/>
        <color theme="0"/>
        <rFont val="Arial"/>
      </rPr>
      <t>(what and for how many e.g. dinner for 5)</t>
    </r>
  </si>
  <si>
    <t>Hosting Auckland Core Programme Team</t>
  </si>
  <si>
    <t>Dinner x 6 pax</t>
  </si>
  <si>
    <t>ELT Dinner prior to Board Meeting</t>
  </si>
  <si>
    <t>Dinner x 7 pax</t>
  </si>
  <si>
    <t xml:space="preserve">Customer &amp; Stakeholder Engagement </t>
  </si>
  <si>
    <t>Dinner x 8 pax</t>
  </si>
  <si>
    <t xml:space="preserve">Staff Breakfast at Textile Centre </t>
  </si>
  <si>
    <t xml:space="preserve">ELT Dinner </t>
  </si>
  <si>
    <t>Dinner x 10 pax</t>
  </si>
  <si>
    <t>Board Dinner</t>
  </si>
  <si>
    <t>Dinner x 11 pax</t>
  </si>
  <si>
    <t>ELT Team Dinner</t>
  </si>
  <si>
    <t>ELT Team Breakfast</t>
  </si>
  <si>
    <t>Breakfast x 6 pax</t>
  </si>
  <si>
    <t xml:space="preserve">Total hospitality expenses </t>
  </si>
  <si>
    <t>* Third parties include people and organisations external to the public service or statutory Crown entities.</t>
  </si>
  <si>
    <t>** Any non-standard date format or date outside 1 July 2018 - 30 June 2019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</si>
  <si>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</si>
  <si>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</si>
  <si>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</si>
  <si>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</si>
  <si>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rPr>
      <t>(e.g. subscription part of employment agreement, development as agreed with SSC)</t>
    </r>
  </si>
  <si>
    <r>
      <t xml:space="preserve">Type of expense
</t>
    </r>
    <r>
      <rPr>
        <sz val="10"/>
        <color theme="0"/>
        <rFont val="Arial"/>
      </rPr>
      <t>(e.g. phone and data costs, membership fees)</t>
    </r>
  </si>
  <si>
    <t>Online management training</t>
  </si>
  <si>
    <t>Software monthly subscription</t>
  </si>
  <si>
    <t>Software monthly subscription for x5 users</t>
  </si>
  <si>
    <t>Full Access Pass to Infographics for Powerpoint</t>
  </si>
  <si>
    <t>Software purchase</t>
  </si>
  <si>
    <t xml:space="preserve">Software monthly subscription </t>
  </si>
  <si>
    <t>Data storage while on Australian Innovation Ecosystem Trip</t>
  </si>
  <si>
    <t>Apple Pencil</t>
  </si>
  <si>
    <t>Online Magazine subscription</t>
  </si>
  <si>
    <t>Harvard Business Review</t>
  </si>
  <si>
    <t>Communication</t>
  </si>
  <si>
    <t>Year to date Ipad rental and data charges</t>
  </si>
  <si>
    <t>Year to date mobile phone and data charges</t>
  </si>
  <si>
    <t xml:space="preserve">Total other expenses </t>
  </si>
  <si>
    <t>Notes</t>
  </si>
  <si>
    <t>Chief Executive Gifts and Benefits Disclosure</t>
  </si>
  <si>
    <t>GST on values</t>
  </si>
  <si>
    <t>Gifts and Benefits over $50 annual value</t>
  </si>
  <si>
    <r>
      <rPr>
        <b/>
        <i/>
        <sz val="10"/>
        <color theme="1"/>
        <rFont val="Arial"/>
      </rPr>
      <t>Include all gifts, invitations to events and other hospitality</t>
    </r>
    <r>
      <rPr>
        <i/>
        <sz val="10"/>
        <color theme="1"/>
        <rFont val="Arial"/>
      </rPr>
      <t xml:space="preserve">, of $50 or more in total value per year, offered to the chief executive by people external to the organisation.
Include all gifts, invitations or other hospitality </t>
    </r>
    <r>
      <rPr>
        <b/>
        <i/>
        <sz val="10"/>
        <color theme="1"/>
        <rFont val="Arial"/>
      </rPr>
      <t>whether accepted or declined</t>
    </r>
    <r>
      <rPr>
        <i/>
        <sz val="10"/>
        <color theme="1"/>
        <rFont val="Arial"/>
      </rPr>
      <t>.</t>
    </r>
  </si>
  <si>
    <r>
      <t xml:space="preserve">Description
</t>
    </r>
    <r>
      <rPr>
        <sz val="10"/>
        <color theme="0"/>
        <rFont val="Arial"/>
      </rPr>
      <t>(e.g. event tickets, etc.)</t>
    </r>
  </si>
  <si>
    <r>
      <t xml:space="preserve">Was the gift accepted?
</t>
    </r>
    <r>
      <rPr>
        <sz val="10"/>
        <color theme="0"/>
        <rFont val="Arial"/>
      </rPr>
      <t>(drop-down list in cell)</t>
    </r>
  </si>
  <si>
    <r>
      <t xml:space="preserve">Offered by 
</t>
    </r>
    <r>
      <rPr>
        <sz val="10"/>
        <color theme="0"/>
        <rFont val="Arial"/>
      </rPr>
      <t>(who made the offer?)</t>
    </r>
  </si>
  <si>
    <r>
      <t>Estimated value in NZ$</t>
    </r>
    <r>
      <rPr>
        <sz val="10"/>
        <color theme="0"/>
        <rFont val="Arial"/>
      </rPr>
      <t xml:space="preserve">
(drop-down list in cell </t>
    </r>
    <r>
      <rPr>
        <sz val="10"/>
        <rFont val="Arial"/>
      </rPr>
      <t>but</t>
    </r>
    <r>
      <rPr>
        <sz val="10"/>
        <color theme="0"/>
        <rFont val="Arial"/>
      </rPr>
      <t xml:space="preserve"> provide specific value if possible)</t>
    </r>
  </si>
  <si>
    <r>
      <t xml:space="preserve">Other comments
</t>
    </r>
    <r>
      <rPr>
        <sz val="10"/>
        <color theme="0"/>
        <rFont val="Arial"/>
      </rPr>
      <t>(e.g. if given to others, whom?)</t>
    </r>
  </si>
  <si>
    <t>Gift Box for judging awards</t>
  </si>
  <si>
    <t>Xero</t>
  </si>
  <si>
    <t>Bottle of wine</t>
  </si>
  <si>
    <t>Air New Zealand</t>
  </si>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</sst>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1409]d\ mmmm\ yyyy"/>
    <numFmt numFmtId="165" formatCode="_(&quot;$&quot;* #,##0.00_);_(&quot;$&quot;* \(#,##0.00\);_(&quot;$&quot;* &quot;-&quot;??_);_(@_)"/>
    <numFmt numFmtId="166" formatCode="&quot;$&quot;#,##0.00_);[Red]\(&quot;$&quot;#,##0.00\)"/>
    <numFmt numFmtId="167" formatCode="d/m/yyyy"/>
    <numFmt numFmtId="168" formatCode="&quot;$&quot;#,##0.00"/>
  </numFmts>
  <fonts count="25" x14ac:knownFonts="1">
    <font>
      <sz val="10"/>
      <color theme="1"/>
      <name val="Arial"/>
    </font>
    <font>
      <b/>
      <sz val="12"/>
      <color theme="0"/>
      <name val="Arial"/>
    </font>
    <font>
      <b/>
      <sz val="11"/>
      <color theme="1"/>
      <name val="Arial"/>
    </font>
    <font>
      <b/>
      <sz val="11"/>
      <color theme="0"/>
      <name val="Arial"/>
    </font>
    <font>
      <b/>
      <sz val="10"/>
      <color theme="0"/>
      <name val="Arial"/>
    </font>
    <font>
      <b/>
      <sz val="16"/>
      <color theme="0"/>
      <name val="Arial"/>
    </font>
    <font>
      <sz val="10"/>
      <name val="Arial"/>
    </font>
    <font>
      <sz val="12"/>
      <color theme="1"/>
      <name val="Arial"/>
    </font>
    <font>
      <sz val="12"/>
      <color rgb="FF000000"/>
      <name val="Arial"/>
    </font>
    <font>
      <sz val="10"/>
      <color theme="0"/>
      <name val="Arial"/>
    </font>
    <font>
      <b/>
      <sz val="10"/>
      <color theme="1"/>
      <name val="Arial"/>
    </font>
    <font>
      <b/>
      <sz val="12"/>
      <color theme="1"/>
      <name val="Arial"/>
    </font>
    <font>
      <b/>
      <i/>
      <sz val="12"/>
      <color rgb="FF000000"/>
      <name val="Arial"/>
    </font>
    <font>
      <b/>
      <sz val="10"/>
      <color rgb="FF7F7F7F"/>
      <name val="Arial"/>
    </font>
    <font>
      <sz val="10"/>
      <color rgb="FF7F7F7F"/>
      <name val="Arial"/>
    </font>
    <font>
      <b/>
      <sz val="10"/>
      <color rgb="FF000000"/>
      <name val="Arial"/>
    </font>
    <font>
      <sz val="10"/>
      <color rgb="FF000000"/>
      <name val="Arial"/>
    </font>
    <font>
      <b/>
      <sz val="12"/>
      <color rgb="FF000000"/>
      <name val="Arial"/>
    </font>
    <font>
      <i/>
      <sz val="10"/>
      <color rgb="FF000000"/>
      <name val="Arial"/>
    </font>
    <font>
      <b/>
      <sz val="10"/>
      <color rgb="FFFFC000"/>
      <name val="Arial"/>
    </font>
    <font>
      <i/>
      <sz val="10"/>
      <color theme="1"/>
      <name val="Arial"/>
    </font>
    <font>
      <b/>
      <sz val="12"/>
      <color rgb="FFFF0000"/>
      <name val="Arial"/>
    </font>
    <font>
      <b/>
      <sz val="10"/>
      <name val="Arial"/>
    </font>
    <font>
      <sz val="12"/>
      <color theme="0"/>
      <name val="Arial"/>
    </font>
    <font>
      <b/>
      <i/>
      <sz val="10"/>
      <color theme="1"/>
      <name val="Arial"/>
    </font>
  </fonts>
  <fills count="10">
    <fill>
      <patternFill patternType="none"/>
    </fill>
    <fill>
      <patternFill patternType="gray125"/>
    </fill>
    <fill>
      <patternFill patternType="solid">
        <fgColor rgb="FF17365D"/>
        <bgColor rgb="FF17365D"/>
      </patternFill>
    </fill>
    <fill>
      <patternFill patternType="solid">
        <fgColor rgb="FFDAEEF3"/>
        <bgColor rgb="FFDAEEF3"/>
      </patternFill>
    </fill>
    <fill>
      <patternFill patternType="solid">
        <fgColor rgb="FF548DD4"/>
        <bgColor rgb="FF548DD4"/>
      </patternFill>
    </fill>
    <fill>
      <patternFill patternType="solid">
        <fgColor rgb="FF31859B"/>
        <bgColor rgb="FF31859B"/>
      </patternFill>
    </fill>
    <fill>
      <patternFill patternType="solid">
        <fgColor rgb="FFFABF8F"/>
        <bgColor rgb="FFFABF8F"/>
      </patternFill>
    </fill>
    <fill>
      <patternFill patternType="solid">
        <fgColor rgb="FFFDE9D9"/>
        <bgColor rgb="FFFDE9D9"/>
      </patternFill>
    </fill>
    <fill>
      <patternFill patternType="solid">
        <fgColor rgb="FFFBD4B4"/>
        <bgColor rgb="FFFBD4B4"/>
      </patternFill>
    </fill>
    <fill>
      <patternFill patternType="solid">
        <fgColor rgb="FF92CDDC"/>
        <bgColor rgb="FF92CDDC"/>
      </patternFill>
    </fill>
  </fills>
  <borders count="19">
    <border>
      <left/>
      <right/>
      <top/>
      <bottom/>
      <diagonal/>
    </border>
    <border>
      <left/>
      <right/>
      <top/>
      <bottom/>
      <diagonal/>
    </border>
    <border>
      <left/>
      <right/>
      <top/>
      <bottom/>
      <diagonal/>
    </border>
    <border>
      <left/>
      <right/>
      <top/>
      <bottom/>
      <diagonal/>
    </border>
    <border>
      <left/>
      <right/>
      <top/>
      <bottom/>
      <diagonal/>
    </border>
    <border>
      <left/>
      <right/>
      <top style="thin">
        <color rgb="FFBFBFBF"/>
      </top>
      <bottom style="thin">
        <color rgb="FFBFBFBF"/>
      </bottom>
      <diagonal/>
    </border>
    <border>
      <left/>
      <right/>
      <top style="thin">
        <color rgb="FFBFBFBF"/>
      </top>
      <bottom style="thin">
        <color rgb="FFBFBFBF"/>
      </bottom>
      <diagonal/>
    </border>
    <border>
      <left/>
      <right/>
      <top style="thin">
        <color rgb="FFBFBFBF"/>
      </top>
      <bottom style="thin">
        <color rgb="FFBFBFBF"/>
      </bottom>
      <diagonal/>
    </border>
    <border>
      <left/>
      <right/>
      <top style="thin">
        <color rgb="FFBFBFBF"/>
      </top>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style="thin">
        <color rgb="FFBFBFBF"/>
      </bottom>
      <diagonal/>
    </border>
    <border>
      <left style="thin">
        <color rgb="FF000000"/>
      </left>
      <right/>
      <top/>
      <bottom/>
      <diagonal/>
    </border>
    <border>
      <left/>
      <right style="thin">
        <color rgb="FFBFBFBF"/>
      </right>
      <top style="thin">
        <color rgb="FFBFBFBF"/>
      </top>
      <bottom style="thin">
        <color rgb="FFBFBFBF"/>
      </bottom>
      <diagonal/>
    </border>
    <border>
      <left style="thin">
        <color rgb="FFBFBFBF"/>
      </left>
      <right/>
      <top style="thin">
        <color rgb="FFBFBFBF"/>
      </top>
      <bottom style="thin">
        <color rgb="FFBFBFBF"/>
      </bottom>
      <diagonal/>
    </border>
    <border>
      <left/>
      <right style="thin">
        <color rgb="FFBFBFBF"/>
      </right>
      <top style="thin">
        <color rgb="FFBFBFBF"/>
      </top>
      <bottom/>
      <diagonal/>
    </border>
    <border>
      <left style="thin">
        <color rgb="FFBFBFBF"/>
      </left>
      <right style="thin">
        <color rgb="FFBFBFBF"/>
      </right>
      <top style="thin">
        <color rgb="FFBFBFBF"/>
      </top>
      <bottom/>
      <diagonal/>
    </border>
    <border>
      <left style="thin">
        <color rgb="FFBFBFBF"/>
      </left>
      <right/>
      <top style="thin">
        <color rgb="FFBFBFBF"/>
      </top>
      <bottom/>
      <diagonal/>
    </border>
    <border>
      <left/>
      <right/>
      <top style="thin">
        <color rgb="FFBFBFBF"/>
      </top>
      <bottom style="thin">
        <color rgb="FFBFBFBF"/>
      </bottom>
      <diagonal/>
    </border>
  </borders>
  <cellStyleXfs count="1">
    <xf numFmtId="0" fontId="0" fillId="0" borderId="0"/>
  </cellStyleXfs>
  <cellXfs count="127">
    <xf numFmtId="0" fontId="0" fillId="0" borderId="0" xfId="0" applyFont="1" applyAlignment="1"/>
    <xf numFmtId="0" fontId="0" fillId="0" borderId="0" xfId="0" applyFont="1"/>
    <xf numFmtId="0" fontId="0" fillId="0" borderId="0" xfId="0" applyFont="1" applyAlignment="1">
      <alignment wrapText="1"/>
    </xf>
    <xf numFmtId="0" fontId="1" fillId="2" borderId="1" xfId="0" applyFont="1" applyFill="1" applyBorder="1" applyAlignment="1">
      <alignment horizontal="left" vertical="center" wrapText="1" readingOrder="1"/>
    </xf>
    <xf numFmtId="0" fontId="8" fillId="0" borderId="0" xfId="0" applyFont="1" applyAlignment="1">
      <alignment horizontal="left" vertical="center" wrapText="1" readingOrder="1"/>
    </xf>
    <xf numFmtId="0" fontId="0" fillId="0" borderId="0" xfId="0" applyFont="1" applyAlignment="1">
      <alignment horizontal="center" vertical="center" wrapText="1" readingOrder="1"/>
    </xf>
    <xf numFmtId="0" fontId="1" fillId="4" borderId="1" xfId="0" applyFont="1" applyFill="1" applyBorder="1" applyAlignment="1">
      <alignment horizontal="left" vertical="center" wrapText="1" readingOrder="1"/>
    </xf>
    <xf numFmtId="165" fontId="1" fillId="4" borderId="1" xfId="0" applyNumberFormat="1" applyFont="1" applyFill="1" applyBorder="1" applyAlignment="1">
      <alignment horizontal="center" vertical="center" wrapText="1" readingOrder="1"/>
    </xf>
    <xf numFmtId="165" fontId="1" fillId="0" borderId="0" xfId="0" applyNumberFormat="1" applyFont="1" applyAlignment="1">
      <alignment horizontal="center" vertical="center" wrapText="1" readingOrder="1"/>
    </xf>
    <xf numFmtId="0" fontId="1" fillId="5" borderId="1" xfId="0" applyFont="1" applyFill="1" applyBorder="1" applyAlignment="1">
      <alignment horizontal="left" vertical="center" wrapText="1" readingOrder="1"/>
    </xf>
    <xf numFmtId="165" fontId="1" fillId="5" borderId="1" xfId="0" applyNumberFormat="1" applyFont="1" applyFill="1" applyBorder="1" applyAlignment="1">
      <alignment horizontal="center" vertical="center" wrapText="1" readingOrder="1"/>
    </xf>
    <xf numFmtId="0" fontId="4" fillId="0" borderId="0" xfId="0" applyFont="1" applyAlignment="1">
      <alignment wrapText="1"/>
    </xf>
    <xf numFmtId="0" fontId="9" fillId="0" borderId="0" xfId="0" applyFont="1"/>
    <xf numFmtId="0" fontId="10" fillId="0" borderId="9" xfId="0" applyFont="1" applyBorder="1" applyAlignment="1">
      <alignment horizontal="left" vertical="center" wrapText="1" readingOrder="1"/>
    </xf>
    <xf numFmtId="166" fontId="10" fillId="0" borderId="10" xfId="0" applyNumberFormat="1" applyFont="1" applyBorder="1" applyAlignment="1">
      <alignment horizontal="left" vertical="center" wrapText="1" readingOrder="1"/>
    </xf>
    <xf numFmtId="0" fontId="0" fillId="0" borderId="11" xfId="0" applyFont="1" applyBorder="1" applyAlignment="1">
      <alignment horizontal="center" vertical="center" wrapText="1" readingOrder="1"/>
    </xf>
    <xf numFmtId="0" fontId="11" fillId="0" borderId="0" xfId="0" applyFont="1" applyAlignment="1">
      <alignment horizontal="left" vertical="center" wrapText="1" readingOrder="1"/>
    </xf>
    <xf numFmtId="1" fontId="10" fillId="0" borderId="11" xfId="0" applyNumberFormat="1" applyFont="1" applyBorder="1" applyAlignment="1">
      <alignment horizontal="center" vertical="center" wrapText="1"/>
    </xf>
    <xf numFmtId="0" fontId="12" fillId="0" borderId="0" xfId="0" applyFont="1" applyAlignment="1">
      <alignment wrapText="1"/>
    </xf>
    <xf numFmtId="0" fontId="10" fillId="0" borderId="0" xfId="0" applyFont="1" applyAlignment="1">
      <alignment horizontal="left" vertical="center" wrapText="1" readingOrder="1"/>
    </xf>
    <xf numFmtId="166" fontId="10" fillId="0" borderId="0" xfId="0" applyNumberFormat="1" applyFont="1" applyAlignment="1">
      <alignment horizontal="left" vertical="center" wrapText="1" readingOrder="1"/>
    </xf>
    <xf numFmtId="0" fontId="0" fillId="0" borderId="0" xfId="0" applyFont="1" applyAlignment="1">
      <alignment vertical="center"/>
    </xf>
    <xf numFmtId="1" fontId="11" fillId="0" borderId="0" xfId="0" applyNumberFormat="1" applyFont="1" applyAlignment="1">
      <alignment horizontal="center" vertical="center" wrapText="1"/>
    </xf>
    <xf numFmtId="0" fontId="13" fillId="0" borderId="9" xfId="0" applyFont="1" applyBorder="1" applyAlignment="1">
      <alignment horizontal="left" vertical="center" wrapText="1" readingOrder="1"/>
    </xf>
    <xf numFmtId="166" fontId="13" fillId="0" borderId="10" xfId="0" applyNumberFormat="1" applyFont="1" applyBorder="1" applyAlignment="1">
      <alignment horizontal="left" vertical="center" wrapText="1" readingOrder="1"/>
    </xf>
    <xf numFmtId="0" fontId="14" fillId="0" borderId="11" xfId="0" applyFont="1" applyBorder="1" applyAlignment="1">
      <alignment horizontal="center" vertical="center" wrapText="1" readingOrder="1"/>
    </xf>
    <xf numFmtId="165" fontId="11" fillId="0" borderId="0" xfId="0" applyNumberFormat="1" applyFont="1" applyAlignment="1">
      <alignment horizontal="left" vertical="center" wrapText="1" readingOrder="1"/>
    </xf>
    <xf numFmtId="0" fontId="0" fillId="0" borderId="0" xfId="0" applyFont="1" applyAlignment="1">
      <alignment vertical="center" wrapText="1"/>
    </xf>
    <xf numFmtId="0" fontId="15" fillId="0" borderId="0" xfId="0" applyFont="1" applyAlignment="1">
      <alignment wrapText="1"/>
    </xf>
    <xf numFmtId="0" fontId="1" fillId="0" borderId="0" xfId="0" applyFont="1" applyAlignment="1">
      <alignment horizontal="left" vertical="center" wrapText="1" readingOrder="1"/>
    </xf>
    <xf numFmtId="0" fontId="10" fillId="0" borderId="0" xfId="0" applyFont="1" applyAlignment="1">
      <alignment wrapText="1"/>
    </xf>
    <xf numFmtId="0" fontId="0" fillId="0" borderId="0" xfId="0" applyFont="1" applyAlignment="1">
      <alignment vertical="top" wrapText="1"/>
    </xf>
    <xf numFmtId="0" fontId="10" fillId="6" borderId="1" xfId="0" applyFont="1" applyFill="1" applyBorder="1"/>
    <xf numFmtId="0" fontId="10" fillId="6" borderId="1" xfId="0" applyFont="1" applyFill="1" applyBorder="1" applyAlignment="1">
      <alignment wrapText="1"/>
    </xf>
    <xf numFmtId="0" fontId="0" fillId="7" borderId="1" xfId="0" applyFont="1" applyFill="1" applyBorder="1"/>
    <xf numFmtId="0" fontId="0" fillId="7" borderId="1" xfId="0" applyFont="1" applyFill="1" applyBorder="1" applyAlignment="1">
      <alignment wrapText="1"/>
    </xf>
    <xf numFmtId="0" fontId="0" fillId="8" borderId="1" xfId="0" applyFont="1" applyFill="1" applyBorder="1"/>
    <xf numFmtId="0" fontId="0" fillId="8" borderId="1" xfId="0" applyFont="1" applyFill="1" applyBorder="1" applyAlignment="1">
      <alignment wrapText="1"/>
    </xf>
    <xf numFmtId="0" fontId="16" fillId="8" borderId="1" xfId="0" applyFont="1" applyFill="1" applyBorder="1" applyAlignment="1">
      <alignment wrapText="1"/>
    </xf>
    <xf numFmtId="0" fontId="0" fillId="7" borderId="1" xfId="0" applyFont="1" applyFill="1" applyBorder="1" applyAlignment="1">
      <alignment horizontal="left" vertical="top"/>
    </xf>
    <xf numFmtId="0" fontId="0" fillId="8" borderId="1" xfId="0" applyFont="1" applyFill="1" applyBorder="1" applyAlignment="1">
      <alignment horizontal="left" vertical="top" wrapText="1"/>
    </xf>
    <xf numFmtId="0" fontId="0" fillId="7" borderId="1" xfId="0" applyFont="1" applyFill="1" applyBorder="1" applyAlignment="1">
      <alignment horizontal="left" vertical="top" wrapText="1"/>
    </xf>
    <xf numFmtId="0" fontId="10" fillId="7" borderId="1" xfId="0" applyFont="1" applyFill="1" applyBorder="1" applyAlignment="1">
      <alignment wrapText="1"/>
    </xf>
    <xf numFmtId="0" fontId="10" fillId="8" borderId="1" xfId="0" applyFont="1" applyFill="1" applyBorder="1"/>
    <xf numFmtId="0" fontId="10" fillId="8" borderId="1" xfId="0" applyFont="1" applyFill="1" applyBorder="1" applyAlignment="1">
      <alignment wrapText="1"/>
    </xf>
    <xf numFmtId="2" fontId="0" fillId="8" borderId="1" xfId="0" applyNumberFormat="1" applyFont="1" applyFill="1" applyBorder="1" applyAlignment="1">
      <alignment vertical="top"/>
    </xf>
    <xf numFmtId="0" fontId="10" fillId="7" borderId="1" xfId="0" applyFont="1" applyFill="1" applyBorder="1" applyAlignment="1">
      <alignment horizontal="center" vertical="top"/>
    </xf>
    <xf numFmtId="1" fontId="0" fillId="7" borderId="1" xfId="0" applyNumberFormat="1" applyFont="1" applyFill="1" applyBorder="1" applyAlignment="1">
      <alignment horizontal="center"/>
    </xf>
    <xf numFmtId="0" fontId="0" fillId="7" borderId="1" xfId="0" applyFont="1" applyFill="1" applyBorder="1" applyAlignment="1">
      <alignment horizontal="center"/>
    </xf>
    <xf numFmtId="1" fontId="10" fillId="7" borderId="1" xfId="0" applyNumberFormat="1" applyFont="1" applyFill="1" applyBorder="1" applyAlignment="1">
      <alignment horizontal="center"/>
    </xf>
    <xf numFmtId="0" fontId="10" fillId="8" borderId="1" xfId="0" applyFont="1" applyFill="1" applyBorder="1" applyAlignment="1">
      <alignment horizontal="center" wrapText="1"/>
    </xf>
    <xf numFmtId="1" fontId="0" fillId="8" borderId="1" xfId="0" applyNumberFormat="1" applyFont="1" applyFill="1" applyBorder="1" applyAlignment="1">
      <alignment horizontal="center"/>
    </xf>
    <xf numFmtId="0" fontId="0" fillId="8" borderId="1" xfId="0" applyFont="1" applyFill="1" applyBorder="1" applyAlignment="1">
      <alignment horizontal="center"/>
    </xf>
    <xf numFmtId="0" fontId="10" fillId="7" borderId="1" xfId="0" applyFont="1" applyFill="1" applyBorder="1" applyAlignment="1">
      <alignment horizontal="center" wrapText="1"/>
    </xf>
    <xf numFmtId="0" fontId="4" fillId="4" borderId="1" xfId="0" applyFont="1" applyFill="1" applyBorder="1" applyAlignment="1">
      <alignment vertical="center" wrapText="1"/>
    </xf>
    <xf numFmtId="0" fontId="15" fillId="0" borderId="0" xfId="0" applyFont="1" applyAlignment="1">
      <alignment vertical="center" wrapText="1"/>
    </xf>
    <xf numFmtId="164" fontId="0" fillId="3" borderId="13" xfId="0" applyNumberFormat="1" applyFont="1" applyFill="1" applyBorder="1" applyAlignment="1">
      <alignment vertical="center"/>
    </xf>
    <xf numFmtId="166" fontId="0" fillId="3" borderId="10" xfId="0" applyNumberFormat="1" applyFont="1" applyFill="1" applyBorder="1" applyAlignment="1">
      <alignment vertical="center" wrapText="1"/>
    </xf>
    <xf numFmtId="0" fontId="0" fillId="3" borderId="10" xfId="0" applyFont="1" applyFill="1" applyBorder="1" applyAlignment="1">
      <alignment vertical="center" wrapText="1"/>
    </xf>
    <xf numFmtId="0" fontId="0" fillId="3" borderId="14" xfId="0" applyFont="1" applyFill="1" applyBorder="1" applyAlignment="1">
      <alignment vertical="center" wrapText="1"/>
    </xf>
    <xf numFmtId="167" fontId="0" fillId="0" borderId="0" xfId="0" applyNumberFormat="1" applyFont="1"/>
    <xf numFmtId="0" fontId="16" fillId="0" borderId="0" xfId="0" applyFont="1" applyAlignment="1"/>
    <xf numFmtId="167" fontId="0" fillId="0" borderId="12" xfId="0" applyNumberFormat="1" applyFont="1" applyBorder="1" applyAlignment="1">
      <alignment vertical="top" wrapText="1"/>
    </xf>
    <xf numFmtId="0" fontId="0" fillId="0" borderId="12" xfId="0" applyFont="1" applyBorder="1" applyAlignment="1">
      <alignment vertical="top" wrapText="1"/>
    </xf>
    <xf numFmtId="167" fontId="0" fillId="0" borderId="0" xfId="0" applyNumberFormat="1" applyFont="1" applyAlignment="1">
      <alignment vertical="top" wrapText="1"/>
    </xf>
    <xf numFmtId="164" fontId="0" fillId="3" borderId="13" xfId="0" applyNumberFormat="1" applyFont="1" applyFill="1" applyBorder="1" applyAlignment="1">
      <alignment vertical="center" wrapText="1"/>
    </xf>
    <xf numFmtId="164" fontId="0" fillId="3" borderId="15" xfId="0" applyNumberFormat="1" applyFont="1" applyFill="1" applyBorder="1" applyAlignment="1">
      <alignment vertical="center" wrapText="1"/>
    </xf>
    <xf numFmtId="166" fontId="0" fillId="3" borderId="16" xfId="0" applyNumberFormat="1" applyFont="1" applyFill="1" applyBorder="1" applyAlignment="1">
      <alignment vertical="center" wrapText="1"/>
    </xf>
    <xf numFmtId="0" fontId="0" fillId="3" borderId="16" xfId="0" applyFont="1" applyFill="1" applyBorder="1" applyAlignment="1">
      <alignment vertical="center" wrapText="1"/>
    </xf>
    <xf numFmtId="0" fontId="0" fillId="3" borderId="17" xfId="0" applyFont="1" applyFill="1" applyBorder="1" applyAlignment="1">
      <alignment vertical="center" wrapText="1"/>
    </xf>
    <xf numFmtId="0" fontId="4" fillId="4" borderId="1" xfId="0" applyFont="1" applyFill="1" applyBorder="1" applyAlignment="1">
      <alignment vertical="center"/>
    </xf>
    <xf numFmtId="166" fontId="4" fillId="4" borderId="1" xfId="0" applyNumberFormat="1" applyFont="1" applyFill="1" applyBorder="1" applyAlignment="1">
      <alignment vertical="center"/>
    </xf>
    <xf numFmtId="0" fontId="19" fillId="4" borderId="1" xfId="0" applyFont="1" applyFill="1" applyBorder="1" applyAlignment="1">
      <alignment horizontal="center" vertical="center" wrapText="1"/>
    </xf>
    <xf numFmtId="164" fontId="0" fillId="3" borderId="1" xfId="0" applyNumberFormat="1" applyFont="1" applyFill="1" applyBorder="1" applyAlignment="1">
      <alignment vertical="center"/>
    </xf>
    <xf numFmtId="166" fontId="0" fillId="3" borderId="1" xfId="0" applyNumberFormat="1" applyFont="1" applyFill="1" applyBorder="1" applyAlignment="1">
      <alignment vertical="center" wrapText="1"/>
    </xf>
    <xf numFmtId="0" fontId="0" fillId="3" borderId="1" xfId="0" applyFont="1" applyFill="1" applyBorder="1" applyAlignment="1">
      <alignment vertical="center" wrapText="1"/>
    </xf>
    <xf numFmtId="164" fontId="0" fillId="3" borderId="18" xfId="0" applyNumberFormat="1" applyFont="1" applyFill="1" applyBorder="1" applyAlignment="1">
      <alignment vertical="center"/>
    </xf>
    <xf numFmtId="0" fontId="0" fillId="0" borderId="10" xfId="0" applyFont="1" applyBorder="1" applyAlignment="1">
      <alignment vertical="center" wrapText="1"/>
    </xf>
    <xf numFmtId="166" fontId="0" fillId="0" borderId="0" xfId="0" applyNumberFormat="1" applyFont="1" applyAlignment="1">
      <alignment wrapText="1"/>
    </xf>
    <xf numFmtId="0" fontId="3" fillId="4" borderId="1" xfId="0" applyFont="1" applyFill="1" applyBorder="1" applyAlignment="1">
      <alignment horizontal="left" vertical="center" wrapText="1" readingOrder="1"/>
    </xf>
    <xf numFmtId="166" fontId="3" fillId="4" borderId="1" xfId="0" applyNumberFormat="1" applyFont="1" applyFill="1" applyBorder="1" applyAlignment="1">
      <alignment vertical="center"/>
    </xf>
    <xf numFmtId="0" fontId="9" fillId="4" borderId="1" xfId="0" applyFont="1" applyFill="1" applyBorder="1"/>
    <xf numFmtId="0" fontId="17" fillId="0" borderId="0" xfId="0" applyFont="1" applyAlignment="1">
      <alignment wrapText="1"/>
    </xf>
    <xf numFmtId="0" fontId="3" fillId="4" borderId="1" xfId="0" applyFont="1" applyFill="1" applyBorder="1" applyAlignment="1">
      <alignment horizontal="left" vertical="center" readingOrder="1"/>
    </xf>
    <xf numFmtId="166" fontId="3" fillId="4" borderId="1" xfId="0" applyNumberFormat="1" applyFont="1" applyFill="1" applyBorder="1" applyAlignment="1">
      <alignment horizontal="left" vertical="center" wrapText="1" readingOrder="1"/>
    </xf>
    <xf numFmtId="0" fontId="19" fillId="4" borderId="1" xfId="0" applyFont="1" applyFill="1" applyBorder="1" applyAlignment="1">
      <alignment horizontal="center" vertical="center" readingOrder="1"/>
    </xf>
    <xf numFmtId="0" fontId="0" fillId="0" borderId="0" xfId="0" applyFont="1" applyAlignment="1">
      <alignment horizontal="left" vertical="center"/>
    </xf>
    <xf numFmtId="167" fontId="0" fillId="0" borderId="12" xfId="0" applyNumberFormat="1" applyFont="1" applyBorder="1" applyAlignment="1">
      <alignment wrapText="1"/>
    </xf>
    <xf numFmtId="0" fontId="0" fillId="0" borderId="0" xfId="0" applyFont="1" applyAlignment="1">
      <alignment vertical="top"/>
    </xf>
    <xf numFmtId="0" fontId="4" fillId="5" borderId="1" xfId="0" applyFont="1" applyFill="1" applyBorder="1" applyAlignment="1">
      <alignment vertical="center" wrapText="1"/>
    </xf>
    <xf numFmtId="0" fontId="4" fillId="5" borderId="1" xfId="0" applyFont="1" applyFill="1" applyBorder="1" applyAlignment="1">
      <alignment horizontal="left" vertical="center" wrapText="1"/>
    </xf>
    <xf numFmtId="0" fontId="0" fillId="3" borderId="10" xfId="0" applyFont="1" applyFill="1" applyBorder="1" applyAlignment="1">
      <alignment horizontal="left" vertical="center" wrapText="1"/>
    </xf>
    <xf numFmtId="166" fontId="0" fillId="3" borderId="10" xfId="0" applyNumberFormat="1" applyFont="1" applyFill="1" applyBorder="1" applyAlignment="1">
      <alignment horizontal="right" vertical="center" wrapText="1"/>
    </xf>
    <xf numFmtId="0" fontId="0" fillId="3" borderId="14" xfId="0" applyFont="1" applyFill="1" applyBorder="1" applyAlignment="1">
      <alignment horizontal="left" vertical="center" wrapText="1"/>
    </xf>
    <xf numFmtId="0" fontId="3" fillId="5" borderId="1" xfId="0" applyFont="1" applyFill="1" applyBorder="1" applyAlignment="1">
      <alignment horizontal="left" vertical="center" readingOrder="1"/>
    </xf>
    <xf numFmtId="168" fontId="3" fillId="5" borderId="1" xfId="0" applyNumberFormat="1" applyFont="1" applyFill="1" applyBorder="1" applyAlignment="1">
      <alignment horizontal="left" vertical="center" wrapText="1"/>
    </xf>
    <xf numFmtId="1" fontId="3" fillId="5" borderId="1" xfId="0" applyNumberFormat="1" applyFont="1" applyFill="1" applyBorder="1" applyAlignment="1">
      <alignment horizontal="center" vertical="center" wrapText="1"/>
    </xf>
    <xf numFmtId="168" fontId="19" fillId="5" borderId="1" xfId="0" applyNumberFormat="1" applyFont="1" applyFill="1" applyBorder="1" applyAlignment="1">
      <alignment horizontal="center" vertical="center" wrapText="1"/>
    </xf>
    <xf numFmtId="0" fontId="2" fillId="0" borderId="0" xfId="0" applyFont="1"/>
    <xf numFmtId="168" fontId="3" fillId="9" borderId="1" xfId="0" applyNumberFormat="1" applyFont="1" applyFill="1" applyBorder="1" applyAlignment="1">
      <alignment horizontal="left" vertical="center" wrapText="1"/>
    </xf>
    <xf numFmtId="1" fontId="3" fillId="9" borderId="1" xfId="0" applyNumberFormat="1" applyFont="1" applyFill="1" applyBorder="1" applyAlignment="1">
      <alignment horizontal="center" vertical="center" wrapText="1"/>
    </xf>
    <xf numFmtId="0" fontId="11" fillId="0" borderId="0" xfId="0" applyFont="1"/>
    <xf numFmtId="168" fontId="21" fillId="0" borderId="0" xfId="0" applyNumberFormat="1" applyFont="1" applyAlignment="1">
      <alignment vertical="center" wrapText="1"/>
    </xf>
    <xf numFmtId="0" fontId="3" fillId="0" borderId="0" xfId="0" applyFont="1" applyAlignment="1">
      <alignment horizontal="center" vertical="center" wrapText="1"/>
    </xf>
    <xf numFmtId="0" fontId="10" fillId="0" borderId="0" xfId="0" applyFont="1"/>
    <xf numFmtId="0" fontId="8" fillId="3" borderId="5" xfId="0" applyFont="1" applyFill="1" applyBorder="1" applyAlignment="1">
      <alignment horizontal="left" vertical="center" wrapText="1" readingOrder="1"/>
    </xf>
    <xf numFmtId="0" fontId="6" fillId="0" borderId="6" xfId="0" applyFont="1" applyBorder="1"/>
    <xf numFmtId="0" fontId="6" fillId="0" borderId="7" xfId="0" applyFont="1" applyBorder="1"/>
    <xf numFmtId="0" fontId="0" fillId="0" borderId="0" xfId="0" applyFont="1" applyAlignment="1">
      <alignment horizontal="center" vertical="center" wrapText="1" readingOrder="1"/>
    </xf>
    <xf numFmtId="0" fontId="0" fillId="0" borderId="0" xfId="0" applyFont="1" applyAlignment="1"/>
    <xf numFmtId="0" fontId="5" fillId="2" borderId="2" xfId="0" applyFont="1" applyFill="1" applyBorder="1" applyAlignment="1">
      <alignment horizontal="center" vertical="center"/>
    </xf>
    <xf numFmtId="0" fontId="6" fillId="0" borderId="3" xfId="0" applyFont="1" applyBorder="1"/>
    <xf numFmtId="0" fontId="6" fillId="0" borderId="4" xfId="0" applyFont="1" applyBorder="1"/>
    <xf numFmtId="0" fontId="7" fillId="3" borderId="5" xfId="0" applyFont="1" applyFill="1" applyBorder="1" applyAlignment="1">
      <alignment horizontal="left" vertical="center" wrapText="1" readingOrder="1"/>
    </xf>
    <xf numFmtId="164" fontId="8" fillId="3" borderId="5" xfId="0" applyNumberFormat="1" applyFont="1" applyFill="1" applyBorder="1" applyAlignment="1">
      <alignment horizontal="left" vertical="center" wrapText="1" readingOrder="1"/>
    </xf>
    <xf numFmtId="0" fontId="7" fillId="0" borderId="8" xfId="0" applyFont="1" applyBorder="1" applyAlignment="1">
      <alignment horizontal="left" vertical="center"/>
    </xf>
    <xf numFmtId="0" fontId="6" fillId="0" borderId="8" xfId="0" applyFont="1" applyBorder="1"/>
    <xf numFmtId="0" fontId="17" fillId="0" borderId="12" xfId="0" applyFont="1" applyBorder="1" applyAlignment="1">
      <alignment horizontal="center" vertical="center" wrapText="1" readingOrder="1"/>
    </xf>
    <xf numFmtId="0" fontId="18" fillId="0" borderId="12" xfId="0" applyFont="1" applyBorder="1" applyAlignment="1">
      <alignment horizontal="center" vertical="center" wrapText="1" readingOrder="1"/>
    </xf>
    <xf numFmtId="0" fontId="1" fillId="4" borderId="2" xfId="0" applyFont="1" applyFill="1" applyBorder="1" applyAlignment="1">
      <alignment horizontal="center" vertical="center" wrapText="1" readingOrder="1"/>
    </xf>
    <xf numFmtId="0" fontId="19" fillId="4" borderId="2" xfId="0" applyFont="1" applyFill="1" applyBorder="1" applyAlignment="1">
      <alignment horizontal="center" vertical="center" wrapText="1"/>
    </xf>
    <xf numFmtId="164" fontId="7" fillId="0" borderId="6" xfId="0" applyNumberFormat="1" applyFont="1" applyBorder="1" applyAlignment="1">
      <alignment horizontal="left" vertical="center" wrapText="1" readingOrder="1"/>
    </xf>
    <xf numFmtId="0" fontId="17" fillId="0" borderId="0" xfId="0" applyFont="1" applyAlignment="1">
      <alignment horizontal="center" vertical="center" wrapText="1"/>
    </xf>
    <xf numFmtId="0" fontId="18" fillId="0" borderId="0" xfId="0" applyFont="1" applyAlignment="1">
      <alignment horizontal="center" vertical="center" wrapText="1"/>
    </xf>
    <xf numFmtId="0" fontId="17" fillId="0" borderId="0" xfId="0" applyFont="1" applyAlignment="1">
      <alignment horizontal="center" vertical="center" wrapText="1" readingOrder="1"/>
    </xf>
    <xf numFmtId="0" fontId="20" fillId="0" borderId="0" xfId="0" applyFont="1" applyAlignment="1">
      <alignment horizontal="center" vertical="center" wrapText="1"/>
    </xf>
    <xf numFmtId="0" fontId="19" fillId="5" borderId="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548DD4"/>
    <pageSetUpPr fitToPage="1"/>
  </sheetPr>
  <dimension ref="A1:Z1000"/>
  <sheetViews>
    <sheetView topLeftCell="A13" workbookViewId="0">
      <selection sqref="A1:F1"/>
    </sheetView>
  </sheetViews>
  <sheetFormatPr defaultColWidth="14.42578125" defaultRowHeight="15" customHeight="1" x14ac:dyDescent="0.2"/>
  <cols>
    <col min="1" max="1" width="35.7109375" customWidth="1"/>
    <col min="2" max="2" width="21.5703125" customWidth="1"/>
    <col min="3" max="3" width="33.5703125" customWidth="1"/>
    <col min="4" max="4" width="4.42578125" customWidth="1"/>
    <col min="5" max="5" width="29" customWidth="1"/>
    <col min="6" max="6" width="19" customWidth="1"/>
    <col min="7" max="7" width="42" customWidth="1"/>
    <col min="8" max="11" width="9.140625" hidden="1" customWidth="1"/>
    <col min="12" max="26" width="8.7109375" customWidth="1"/>
  </cols>
  <sheetData>
    <row r="1" spans="1:26" ht="26.25" customHeight="1" x14ac:dyDescent="0.2">
      <c r="A1" s="110" t="s">
        <v>2</v>
      </c>
      <c r="B1" s="111"/>
      <c r="C1" s="111"/>
      <c r="D1" s="111"/>
      <c r="E1" s="111"/>
      <c r="F1" s="112"/>
      <c r="G1" s="2"/>
      <c r="H1" s="2"/>
      <c r="I1" s="2"/>
      <c r="J1" s="2"/>
      <c r="K1" s="2"/>
      <c r="L1" s="1"/>
      <c r="M1" s="1"/>
      <c r="N1" s="1"/>
      <c r="O1" s="1"/>
      <c r="P1" s="1"/>
      <c r="Q1" s="1"/>
      <c r="R1" s="1"/>
      <c r="S1" s="1"/>
      <c r="T1" s="1"/>
      <c r="U1" s="1"/>
      <c r="V1" s="1"/>
      <c r="W1" s="1"/>
      <c r="X1" s="1"/>
      <c r="Y1" s="1"/>
      <c r="Z1" s="1"/>
    </row>
    <row r="2" spans="1:26" ht="21" customHeight="1" x14ac:dyDescent="0.2">
      <c r="A2" s="3" t="s">
        <v>3</v>
      </c>
      <c r="B2" s="113" t="s">
        <v>4</v>
      </c>
      <c r="C2" s="106"/>
      <c r="D2" s="106"/>
      <c r="E2" s="106"/>
      <c r="F2" s="107"/>
      <c r="G2" s="2"/>
      <c r="H2" s="2"/>
      <c r="I2" s="2"/>
      <c r="J2" s="2"/>
      <c r="K2" s="2"/>
      <c r="L2" s="1"/>
      <c r="M2" s="1"/>
      <c r="N2" s="1"/>
      <c r="O2" s="1"/>
      <c r="P2" s="1"/>
      <c r="Q2" s="1"/>
      <c r="R2" s="1"/>
      <c r="S2" s="1"/>
      <c r="T2" s="1"/>
      <c r="U2" s="1"/>
      <c r="V2" s="1"/>
      <c r="W2" s="1"/>
      <c r="X2" s="1"/>
      <c r="Y2" s="1"/>
      <c r="Z2" s="1"/>
    </row>
    <row r="3" spans="1:26" ht="21" customHeight="1" x14ac:dyDescent="0.2">
      <c r="A3" s="3" t="s">
        <v>5</v>
      </c>
      <c r="B3" s="113" t="s">
        <v>6</v>
      </c>
      <c r="C3" s="106"/>
      <c r="D3" s="106"/>
      <c r="E3" s="106"/>
      <c r="F3" s="107"/>
      <c r="G3" s="2"/>
      <c r="H3" s="2"/>
      <c r="I3" s="2"/>
      <c r="J3" s="2"/>
      <c r="K3" s="2"/>
      <c r="L3" s="1"/>
      <c r="M3" s="1"/>
      <c r="N3" s="1"/>
      <c r="O3" s="1"/>
      <c r="P3" s="1"/>
      <c r="Q3" s="1"/>
      <c r="R3" s="1"/>
      <c r="S3" s="1"/>
      <c r="T3" s="1"/>
      <c r="U3" s="1"/>
      <c r="V3" s="1"/>
      <c r="W3" s="1"/>
      <c r="X3" s="1"/>
      <c r="Y3" s="1"/>
      <c r="Z3" s="1"/>
    </row>
    <row r="4" spans="1:26" ht="21" customHeight="1" x14ac:dyDescent="0.2">
      <c r="A4" s="3" t="s">
        <v>7</v>
      </c>
      <c r="B4" s="114">
        <v>43647</v>
      </c>
      <c r="C4" s="106"/>
      <c r="D4" s="106"/>
      <c r="E4" s="106"/>
      <c r="F4" s="107"/>
      <c r="G4" s="2"/>
      <c r="H4" s="2"/>
      <c r="I4" s="2"/>
      <c r="J4" s="2"/>
      <c r="K4" s="2"/>
      <c r="L4" s="1"/>
      <c r="M4" s="1"/>
      <c r="N4" s="1"/>
      <c r="O4" s="1"/>
      <c r="P4" s="1"/>
      <c r="Q4" s="1"/>
      <c r="R4" s="1"/>
      <c r="S4" s="1"/>
      <c r="T4" s="1"/>
      <c r="U4" s="1"/>
      <c r="V4" s="1"/>
      <c r="W4" s="1"/>
      <c r="X4" s="1"/>
      <c r="Y4" s="1"/>
      <c r="Z4" s="1"/>
    </row>
    <row r="5" spans="1:26" ht="21" customHeight="1" x14ac:dyDescent="0.2">
      <c r="A5" s="3" t="s">
        <v>8</v>
      </c>
      <c r="B5" s="114">
        <v>44012</v>
      </c>
      <c r="C5" s="106"/>
      <c r="D5" s="106"/>
      <c r="E5" s="106"/>
      <c r="F5" s="107"/>
      <c r="G5" s="2"/>
      <c r="H5" s="2"/>
      <c r="I5" s="2"/>
      <c r="J5" s="2"/>
      <c r="K5" s="2"/>
      <c r="L5" s="1"/>
      <c r="M5" s="1"/>
      <c r="N5" s="1"/>
      <c r="O5" s="1"/>
      <c r="P5" s="1"/>
      <c r="Q5" s="1"/>
      <c r="R5" s="1"/>
      <c r="S5" s="1"/>
      <c r="T5" s="1"/>
      <c r="U5" s="1"/>
      <c r="V5" s="1"/>
      <c r="W5" s="1"/>
      <c r="X5" s="1"/>
      <c r="Y5" s="1"/>
      <c r="Z5" s="1"/>
    </row>
    <row r="6" spans="1:26" ht="21" customHeight="1" x14ac:dyDescent="0.2">
      <c r="A6" s="3" t="s">
        <v>9</v>
      </c>
      <c r="B6" s="115" t="str">
        <f>IF(AND(Travel!B7&lt;&gt;A30,Hospitality!B7&lt;&gt;A30,'All other expenses'!B7&lt;&gt;A30,'Gifts and benefits'!B7&lt;&gt;A30),A31,IF(AND(Travel!B7=A30,Hospitality!B7=A30,'All other expenses'!B7=A30,'Gifts and benefits'!B7=A30),A33,A32))</f>
        <v>Data and totals checked on all sheets</v>
      </c>
      <c r="C6" s="116"/>
      <c r="D6" s="116"/>
      <c r="E6" s="116"/>
      <c r="F6" s="116"/>
      <c r="G6" s="4"/>
      <c r="H6" s="2"/>
      <c r="I6" s="2"/>
      <c r="J6" s="2"/>
      <c r="K6" s="2"/>
      <c r="L6" s="1"/>
      <c r="M6" s="1"/>
      <c r="N6" s="1"/>
      <c r="O6" s="1"/>
      <c r="P6" s="1"/>
      <c r="Q6" s="1"/>
      <c r="R6" s="1"/>
      <c r="S6" s="1"/>
      <c r="T6" s="1"/>
      <c r="U6" s="1"/>
      <c r="V6" s="1"/>
      <c r="W6" s="1"/>
      <c r="X6" s="1"/>
      <c r="Y6" s="1"/>
      <c r="Z6" s="1"/>
    </row>
    <row r="7" spans="1:26" ht="21" customHeight="1" x14ac:dyDescent="0.2">
      <c r="A7" s="3" t="s">
        <v>10</v>
      </c>
      <c r="B7" s="105" t="s">
        <v>11</v>
      </c>
      <c r="C7" s="106"/>
      <c r="D7" s="106"/>
      <c r="E7" s="106"/>
      <c r="F7" s="107"/>
      <c r="G7" s="4"/>
      <c r="H7" s="2"/>
      <c r="I7" s="2"/>
      <c r="J7" s="2"/>
      <c r="K7" s="2"/>
      <c r="L7" s="1"/>
      <c r="M7" s="1"/>
      <c r="N7" s="1"/>
      <c r="O7" s="1"/>
      <c r="P7" s="1"/>
      <c r="Q7" s="1"/>
      <c r="R7" s="1"/>
      <c r="S7" s="1"/>
      <c r="T7" s="1"/>
      <c r="U7" s="1"/>
      <c r="V7" s="1"/>
      <c r="W7" s="1"/>
      <c r="X7" s="1"/>
      <c r="Y7" s="1"/>
      <c r="Z7" s="1"/>
    </row>
    <row r="8" spans="1:26" ht="21" customHeight="1" x14ac:dyDescent="0.2">
      <c r="A8" s="3" t="s">
        <v>12</v>
      </c>
      <c r="B8" s="105" t="s">
        <v>13</v>
      </c>
      <c r="C8" s="106"/>
      <c r="D8" s="106"/>
      <c r="E8" s="106"/>
      <c r="F8" s="107"/>
      <c r="G8" s="4"/>
      <c r="H8" s="2"/>
      <c r="I8" s="2"/>
      <c r="J8" s="2"/>
      <c r="K8" s="2"/>
      <c r="L8" s="1"/>
      <c r="M8" s="1"/>
      <c r="N8" s="1"/>
      <c r="O8" s="1"/>
      <c r="P8" s="1"/>
      <c r="Q8" s="1"/>
      <c r="R8" s="1"/>
      <c r="S8" s="1"/>
      <c r="T8" s="1"/>
      <c r="U8" s="1"/>
      <c r="V8" s="1"/>
      <c r="W8" s="1"/>
      <c r="X8" s="1"/>
      <c r="Y8" s="1"/>
      <c r="Z8" s="1"/>
    </row>
    <row r="9" spans="1:26" ht="66.75" customHeight="1" x14ac:dyDescent="0.2">
      <c r="A9" s="108" t="s">
        <v>14</v>
      </c>
      <c r="B9" s="109"/>
      <c r="C9" s="109"/>
      <c r="D9" s="109"/>
      <c r="E9" s="109"/>
      <c r="F9" s="109"/>
      <c r="G9" s="4"/>
      <c r="H9" s="2"/>
      <c r="I9" s="2"/>
      <c r="J9" s="2"/>
      <c r="K9" s="2"/>
      <c r="L9" s="1"/>
      <c r="M9" s="1"/>
      <c r="N9" s="1"/>
      <c r="O9" s="1"/>
      <c r="P9" s="1"/>
      <c r="Q9" s="1"/>
      <c r="R9" s="1"/>
      <c r="S9" s="1"/>
      <c r="T9" s="1"/>
      <c r="U9" s="1"/>
      <c r="V9" s="1"/>
      <c r="W9" s="1"/>
      <c r="X9" s="1"/>
      <c r="Y9" s="1"/>
      <c r="Z9" s="1"/>
    </row>
    <row r="10" spans="1:26" ht="36" customHeight="1" x14ac:dyDescent="0.2">
      <c r="A10" s="6" t="s">
        <v>15</v>
      </c>
      <c r="B10" s="7" t="s">
        <v>16</v>
      </c>
      <c r="C10" s="7" t="s">
        <v>17</v>
      </c>
      <c r="D10" s="8"/>
      <c r="E10" s="9" t="s">
        <v>1</v>
      </c>
      <c r="F10" s="10" t="s">
        <v>18</v>
      </c>
      <c r="G10" s="11"/>
      <c r="H10" s="11"/>
      <c r="I10" s="11"/>
      <c r="J10" s="11"/>
      <c r="K10" s="11"/>
      <c r="L10" s="12"/>
      <c r="M10" s="12"/>
      <c r="N10" s="12"/>
      <c r="O10" s="12"/>
      <c r="P10" s="12"/>
      <c r="Q10" s="12"/>
      <c r="R10" s="12"/>
      <c r="S10" s="12"/>
      <c r="T10" s="12"/>
      <c r="U10" s="12"/>
      <c r="V10" s="12"/>
      <c r="W10" s="12"/>
      <c r="X10" s="12"/>
      <c r="Y10" s="12"/>
      <c r="Z10" s="12"/>
    </row>
    <row r="11" spans="1:26" ht="27.75" customHeight="1" x14ac:dyDescent="0.2">
      <c r="A11" s="13" t="s">
        <v>19</v>
      </c>
      <c r="B11" s="14">
        <f>B15+B16+B17</f>
        <v>32447.529999999995</v>
      </c>
      <c r="C11" s="15" t="str">
        <f>IF(Travel!B6="",A34,Travel!B6)</f>
        <v>Figures exclude GST</v>
      </c>
      <c r="D11" s="16"/>
      <c r="E11" s="13" t="s">
        <v>20</v>
      </c>
      <c r="F11" s="17">
        <f>'Gifts and benefits'!C21</f>
        <v>2</v>
      </c>
      <c r="G11" s="18"/>
      <c r="H11" s="18"/>
      <c r="I11" s="18"/>
      <c r="J11" s="18"/>
      <c r="K11" s="18"/>
      <c r="L11" s="1"/>
      <c r="M11" s="1"/>
      <c r="N11" s="1"/>
      <c r="O11" s="1"/>
      <c r="P11" s="1"/>
      <c r="Q11" s="1"/>
      <c r="R11" s="1"/>
      <c r="S11" s="1"/>
      <c r="T11" s="1"/>
      <c r="U11" s="1"/>
      <c r="V11" s="1"/>
      <c r="W11" s="1"/>
      <c r="X11" s="1"/>
      <c r="Y11" s="1"/>
      <c r="Z11" s="1"/>
    </row>
    <row r="12" spans="1:26" ht="27.75" customHeight="1" x14ac:dyDescent="0.2">
      <c r="A12" s="13" t="s">
        <v>0</v>
      </c>
      <c r="B12" s="14">
        <f>Hospitality!B27</f>
        <v>3186.62</v>
      </c>
      <c r="C12" s="15" t="str">
        <f>IF(Hospitality!B6="",A34,Hospitality!B6)</f>
        <v>Figures exclude GST</v>
      </c>
      <c r="D12" s="16"/>
      <c r="E12" s="13" t="s">
        <v>21</v>
      </c>
      <c r="F12" s="17">
        <f>'Gifts and benefits'!C22</f>
        <v>2</v>
      </c>
      <c r="G12" s="18"/>
      <c r="H12" s="18"/>
      <c r="I12" s="18"/>
      <c r="J12" s="18"/>
      <c r="K12" s="18"/>
      <c r="L12" s="1"/>
      <c r="M12" s="1"/>
      <c r="N12" s="1"/>
      <c r="O12" s="1"/>
      <c r="P12" s="1"/>
      <c r="Q12" s="1"/>
      <c r="R12" s="1"/>
      <c r="S12" s="1"/>
      <c r="T12" s="1"/>
      <c r="U12" s="1"/>
      <c r="V12" s="1"/>
      <c r="W12" s="1"/>
      <c r="X12" s="1"/>
      <c r="Y12" s="1"/>
      <c r="Z12" s="1"/>
    </row>
    <row r="13" spans="1:26" ht="27.75" customHeight="1" x14ac:dyDescent="0.2">
      <c r="A13" s="13" t="s">
        <v>22</v>
      </c>
      <c r="B13" s="14">
        <f>'All other expenses'!B64</f>
        <v>2741.2900000000004</v>
      </c>
      <c r="C13" s="15" t="str">
        <f>IF('All other expenses'!B6="",A34,'All other expenses'!B6)</f>
        <v>Figures exclude GST</v>
      </c>
      <c r="D13" s="16"/>
      <c r="E13" s="13" t="s">
        <v>23</v>
      </c>
      <c r="F13" s="17">
        <f>'Gifts and benefits'!C23</f>
        <v>0</v>
      </c>
      <c r="G13" s="2"/>
      <c r="H13" s="2"/>
      <c r="I13" s="2"/>
      <c r="J13" s="2"/>
      <c r="K13" s="2"/>
      <c r="L13" s="1"/>
      <c r="M13" s="1"/>
      <c r="N13" s="1"/>
      <c r="O13" s="1"/>
      <c r="P13" s="1"/>
      <c r="Q13" s="1"/>
      <c r="R13" s="1"/>
      <c r="S13" s="1"/>
      <c r="T13" s="1"/>
      <c r="U13" s="1"/>
      <c r="V13" s="1"/>
      <c r="W13" s="1"/>
      <c r="X13" s="1"/>
      <c r="Y13" s="1"/>
      <c r="Z13" s="1"/>
    </row>
    <row r="14" spans="1:26" ht="12.75" customHeight="1" x14ac:dyDescent="0.2">
      <c r="A14" s="19"/>
      <c r="B14" s="20"/>
      <c r="C14" s="5"/>
      <c r="D14" s="21"/>
      <c r="E14" s="16"/>
      <c r="F14" s="22"/>
      <c r="G14" s="2"/>
      <c r="H14" s="2"/>
      <c r="I14" s="2"/>
      <c r="J14" s="2"/>
      <c r="K14" s="2"/>
      <c r="L14" s="1"/>
      <c r="M14" s="1"/>
      <c r="N14" s="1"/>
      <c r="O14" s="1"/>
      <c r="P14" s="1"/>
      <c r="Q14" s="1"/>
      <c r="R14" s="1"/>
      <c r="S14" s="1"/>
      <c r="T14" s="1"/>
      <c r="U14" s="1"/>
      <c r="V14" s="1"/>
      <c r="W14" s="1"/>
      <c r="X14" s="1"/>
      <c r="Y14" s="1"/>
      <c r="Z14" s="1"/>
    </row>
    <row r="15" spans="1:26" ht="27.75" customHeight="1" x14ac:dyDescent="0.2">
      <c r="A15" s="23" t="s">
        <v>24</v>
      </c>
      <c r="B15" s="24">
        <f>Travel!B32</f>
        <v>3045.34</v>
      </c>
      <c r="C15" s="25" t="str">
        <f>C11</f>
        <v>Figures exclude GST</v>
      </c>
      <c r="D15" s="16"/>
      <c r="E15" s="16"/>
      <c r="F15" s="22"/>
      <c r="G15" s="2"/>
      <c r="H15" s="2"/>
      <c r="I15" s="2"/>
      <c r="J15" s="2"/>
      <c r="K15" s="2"/>
      <c r="L15" s="1"/>
      <c r="M15" s="1"/>
      <c r="N15" s="1"/>
      <c r="O15" s="1"/>
      <c r="P15" s="1"/>
      <c r="Q15" s="1"/>
      <c r="R15" s="1"/>
      <c r="S15" s="1"/>
      <c r="T15" s="1"/>
      <c r="U15" s="1"/>
      <c r="V15" s="1"/>
      <c r="W15" s="1"/>
      <c r="X15" s="1"/>
      <c r="Y15" s="1"/>
      <c r="Z15" s="1"/>
    </row>
    <row r="16" spans="1:26" ht="27.75" customHeight="1" x14ac:dyDescent="0.2">
      <c r="A16" s="23" t="s">
        <v>25</v>
      </c>
      <c r="B16" s="24">
        <f>Travel!B341</f>
        <v>29312.339999999997</v>
      </c>
      <c r="C16" s="25" t="str">
        <f>C11</f>
        <v>Figures exclude GST</v>
      </c>
      <c r="D16" s="26"/>
      <c r="E16" s="16"/>
      <c r="F16" s="27"/>
      <c r="G16" s="2"/>
      <c r="H16" s="2"/>
      <c r="I16" s="2"/>
      <c r="J16" s="2"/>
      <c r="K16" s="2"/>
      <c r="L16" s="1"/>
      <c r="M16" s="1"/>
      <c r="N16" s="1"/>
      <c r="O16" s="1"/>
      <c r="P16" s="1"/>
      <c r="Q16" s="1"/>
      <c r="R16" s="1"/>
      <c r="S16" s="1"/>
      <c r="T16" s="1"/>
      <c r="U16" s="1"/>
      <c r="V16" s="1"/>
      <c r="W16" s="1"/>
      <c r="X16" s="1"/>
      <c r="Y16" s="1"/>
      <c r="Z16" s="1"/>
    </row>
    <row r="17" spans="1:26" ht="27.75" customHeight="1" x14ac:dyDescent="0.2">
      <c r="A17" s="23" t="s">
        <v>26</v>
      </c>
      <c r="B17" s="24">
        <f>Travel!B362</f>
        <v>89.85</v>
      </c>
      <c r="C17" s="25" t="str">
        <f>C11</f>
        <v>Figures exclude GST</v>
      </c>
      <c r="D17" s="16"/>
      <c r="E17" s="16"/>
      <c r="F17" s="27"/>
      <c r="G17" s="2"/>
      <c r="H17" s="2"/>
      <c r="I17" s="2"/>
      <c r="J17" s="2"/>
      <c r="K17" s="2"/>
      <c r="L17" s="1"/>
      <c r="M17" s="1"/>
      <c r="N17" s="1"/>
      <c r="O17" s="1"/>
      <c r="P17" s="1"/>
      <c r="Q17" s="1"/>
      <c r="R17" s="1"/>
      <c r="S17" s="1"/>
      <c r="T17" s="1"/>
      <c r="U17" s="1"/>
      <c r="V17" s="1"/>
      <c r="W17" s="1"/>
      <c r="X17" s="1"/>
      <c r="Y17" s="1"/>
      <c r="Z17" s="1"/>
    </row>
    <row r="18" spans="1:26" ht="27.75" customHeight="1" x14ac:dyDescent="0.2">
      <c r="A18" s="2"/>
      <c r="B18" s="28"/>
      <c r="C18" s="2"/>
      <c r="D18" s="29"/>
      <c r="E18" s="29"/>
      <c r="F18" s="27"/>
      <c r="G18" s="2"/>
      <c r="H18" s="2"/>
      <c r="I18" s="2"/>
      <c r="J18" s="2"/>
      <c r="K18" s="2"/>
      <c r="L18" s="1"/>
      <c r="M18" s="1"/>
      <c r="N18" s="1"/>
      <c r="O18" s="1"/>
      <c r="P18" s="1"/>
      <c r="Q18" s="1"/>
      <c r="R18" s="1"/>
      <c r="S18" s="1"/>
      <c r="T18" s="1"/>
      <c r="U18" s="1"/>
      <c r="V18" s="1"/>
      <c r="W18" s="1"/>
      <c r="X18" s="1"/>
      <c r="Y18" s="1"/>
      <c r="Z18" s="1"/>
    </row>
    <row r="19" spans="1:26" ht="12.75" customHeight="1" x14ac:dyDescent="0.2">
      <c r="A19" s="30" t="s">
        <v>27</v>
      </c>
      <c r="B19" s="28"/>
      <c r="C19" s="2"/>
      <c r="D19" s="2"/>
      <c r="E19" s="2"/>
      <c r="F19" s="2"/>
      <c r="G19" s="2"/>
      <c r="H19" s="2"/>
      <c r="I19" s="2"/>
      <c r="J19" s="2"/>
      <c r="K19" s="2"/>
      <c r="L19" s="1"/>
      <c r="M19" s="1"/>
      <c r="N19" s="1"/>
      <c r="O19" s="1"/>
      <c r="P19" s="1"/>
      <c r="Q19" s="1"/>
      <c r="R19" s="1"/>
      <c r="S19" s="1"/>
      <c r="T19" s="1"/>
      <c r="U19" s="1"/>
      <c r="V19" s="1"/>
      <c r="W19" s="1"/>
      <c r="X19" s="1"/>
      <c r="Y19" s="1"/>
      <c r="Z19" s="1"/>
    </row>
    <row r="20" spans="1:26" ht="12.75" customHeight="1" x14ac:dyDescent="0.2">
      <c r="A20" s="21" t="s">
        <v>28</v>
      </c>
      <c r="B20" s="1"/>
      <c r="C20" s="1"/>
      <c r="D20" s="2"/>
      <c r="E20" s="2"/>
      <c r="F20" s="2"/>
      <c r="G20" s="2"/>
      <c r="H20" s="2"/>
      <c r="I20" s="2"/>
      <c r="J20" s="2"/>
      <c r="K20" s="2"/>
      <c r="L20" s="1"/>
      <c r="M20" s="1"/>
      <c r="N20" s="1"/>
      <c r="O20" s="1"/>
      <c r="P20" s="1"/>
      <c r="Q20" s="1"/>
      <c r="R20" s="1"/>
      <c r="S20" s="1"/>
      <c r="T20" s="1"/>
      <c r="U20" s="1"/>
      <c r="V20" s="1"/>
      <c r="W20" s="1"/>
      <c r="X20" s="1"/>
      <c r="Y20" s="1"/>
      <c r="Z20" s="1"/>
    </row>
    <row r="21" spans="1:26" ht="12" customHeight="1" x14ac:dyDescent="0.2">
      <c r="A21" s="21" t="s">
        <v>29</v>
      </c>
      <c r="B21" s="1"/>
      <c r="C21" s="1"/>
      <c r="D21" s="2"/>
      <c r="E21" s="2"/>
      <c r="F21" s="2"/>
      <c r="G21" s="2"/>
      <c r="H21" s="2"/>
      <c r="I21" s="2"/>
      <c r="J21" s="2"/>
      <c r="K21" s="2"/>
      <c r="L21" s="1"/>
      <c r="M21" s="1"/>
      <c r="N21" s="1"/>
      <c r="O21" s="1"/>
      <c r="P21" s="1"/>
      <c r="Q21" s="1"/>
      <c r="R21" s="1"/>
      <c r="S21" s="1"/>
      <c r="T21" s="1"/>
      <c r="U21" s="1"/>
      <c r="V21" s="1"/>
      <c r="W21" s="1"/>
      <c r="X21" s="1"/>
      <c r="Y21" s="1"/>
      <c r="Z21" s="1"/>
    </row>
    <row r="22" spans="1:26" ht="12" customHeight="1" x14ac:dyDescent="0.2">
      <c r="A22" s="21" t="s">
        <v>30</v>
      </c>
      <c r="B22" s="1"/>
      <c r="C22" s="1"/>
      <c r="D22" s="2"/>
      <c r="E22" s="2"/>
      <c r="F22" s="2"/>
      <c r="G22" s="2"/>
      <c r="H22" s="2"/>
      <c r="I22" s="2"/>
      <c r="J22" s="2"/>
      <c r="K22" s="2"/>
      <c r="L22" s="1"/>
      <c r="M22" s="1"/>
      <c r="N22" s="1"/>
      <c r="O22" s="1"/>
      <c r="P22" s="1"/>
      <c r="Q22" s="1"/>
      <c r="R22" s="1"/>
      <c r="S22" s="1"/>
      <c r="T22" s="1"/>
      <c r="U22" s="1"/>
      <c r="V22" s="1"/>
      <c r="W22" s="1"/>
      <c r="X22" s="1"/>
      <c r="Y22" s="1"/>
      <c r="Z22" s="1"/>
    </row>
    <row r="23" spans="1:26" ht="12" customHeight="1" x14ac:dyDescent="0.2">
      <c r="A23" s="21" t="s">
        <v>31</v>
      </c>
      <c r="B23" s="1"/>
      <c r="C23" s="1"/>
      <c r="D23" s="2"/>
      <c r="E23" s="2"/>
      <c r="F23" s="2"/>
      <c r="G23" s="2"/>
      <c r="H23" s="2"/>
      <c r="I23" s="2"/>
      <c r="J23" s="2"/>
      <c r="K23" s="2"/>
      <c r="L23" s="1"/>
      <c r="M23" s="1"/>
      <c r="N23" s="1"/>
      <c r="O23" s="1"/>
      <c r="P23" s="1"/>
      <c r="Q23" s="1"/>
      <c r="R23" s="1"/>
      <c r="S23" s="1"/>
      <c r="T23" s="1"/>
      <c r="U23" s="1"/>
      <c r="V23" s="1"/>
      <c r="W23" s="1"/>
      <c r="X23" s="1"/>
      <c r="Y23" s="1"/>
      <c r="Z23" s="1"/>
    </row>
    <row r="24" spans="1:26" ht="12.75" customHeight="1" x14ac:dyDescent="0.2">
      <c r="A24" s="31"/>
      <c r="B24" s="2"/>
      <c r="C24" s="2"/>
      <c r="D24" s="2"/>
      <c r="E24" s="2"/>
      <c r="F24" s="2"/>
      <c r="G24" s="2"/>
      <c r="H24" s="2"/>
      <c r="I24" s="2"/>
      <c r="J24" s="2"/>
      <c r="K24" s="2"/>
      <c r="L24" s="1"/>
      <c r="M24" s="1"/>
      <c r="N24" s="1"/>
      <c r="O24" s="1"/>
      <c r="P24" s="1"/>
      <c r="Q24" s="1"/>
      <c r="R24" s="1"/>
      <c r="S24" s="1"/>
      <c r="T24" s="1"/>
      <c r="U24" s="1"/>
      <c r="V24" s="1"/>
      <c r="W24" s="1"/>
      <c r="X24" s="1"/>
      <c r="Y24" s="1"/>
      <c r="Z24" s="1"/>
    </row>
    <row r="25" spans="1:26" ht="12.75" hidden="1" customHeight="1" x14ac:dyDescent="0.2">
      <c r="A25" s="32" t="s">
        <v>32</v>
      </c>
      <c r="B25" s="33"/>
      <c r="C25" s="33"/>
      <c r="D25" s="33"/>
      <c r="E25" s="33"/>
      <c r="F25" s="33"/>
      <c r="G25" s="2"/>
      <c r="H25" s="2"/>
      <c r="I25" s="2"/>
      <c r="J25" s="2"/>
      <c r="K25" s="2"/>
      <c r="L25" s="1"/>
      <c r="M25" s="1"/>
      <c r="N25" s="1"/>
      <c r="O25" s="1"/>
      <c r="P25" s="1"/>
      <c r="Q25" s="1"/>
      <c r="R25" s="1"/>
      <c r="S25" s="1"/>
      <c r="T25" s="1"/>
      <c r="U25" s="1"/>
      <c r="V25" s="1"/>
      <c r="W25" s="1"/>
      <c r="X25" s="1"/>
      <c r="Y25" s="1"/>
      <c r="Z25" s="1"/>
    </row>
    <row r="26" spans="1:26" ht="12.75" hidden="1" customHeight="1" x14ac:dyDescent="0.2">
      <c r="A26" s="34" t="s">
        <v>33</v>
      </c>
      <c r="B26" s="35"/>
      <c r="C26" s="35"/>
      <c r="D26" s="34"/>
      <c r="E26" s="34"/>
      <c r="F26" s="34"/>
      <c r="G26" s="2"/>
      <c r="H26" s="2"/>
      <c r="I26" s="2"/>
      <c r="J26" s="2"/>
      <c r="K26" s="2"/>
      <c r="L26" s="1"/>
      <c r="M26" s="1"/>
      <c r="N26" s="1"/>
      <c r="O26" s="1"/>
      <c r="P26" s="1"/>
      <c r="Q26" s="1"/>
      <c r="R26" s="1"/>
      <c r="S26" s="1"/>
      <c r="T26" s="1"/>
      <c r="U26" s="1"/>
      <c r="V26" s="1"/>
      <c r="W26" s="1"/>
      <c r="X26" s="1"/>
      <c r="Y26" s="1"/>
      <c r="Z26" s="1"/>
    </row>
    <row r="27" spans="1:26" ht="12.75" hidden="1" customHeight="1" x14ac:dyDescent="0.2">
      <c r="A27" s="36" t="s">
        <v>34</v>
      </c>
      <c r="B27" s="36"/>
      <c r="C27" s="36"/>
      <c r="D27" s="36"/>
      <c r="E27" s="36"/>
      <c r="F27" s="36"/>
      <c r="G27" s="2"/>
      <c r="H27" s="2"/>
      <c r="I27" s="2"/>
      <c r="J27" s="2"/>
      <c r="K27" s="2"/>
      <c r="L27" s="1"/>
      <c r="M27" s="1"/>
      <c r="N27" s="1"/>
      <c r="O27" s="1"/>
      <c r="P27" s="1"/>
      <c r="Q27" s="1"/>
      <c r="R27" s="1"/>
      <c r="S27" s="1"/>
      <c r="T27" s="1"/>
      <c r="U27" s="1"/>
      <c r="V27" s="1"/>
      <c r="W27" s="1"/>
      <c r="X27" s="1"/>
      <c r="Y27" s="1"/>
      <c r="Z27" s="1"/>
    </row>
    <row r="28" spans="1:26" ht="12.75" hidden="1" customHeight="1" x14ac:dyDescent="0.2">
      <c r="A28" s="36" t="s">
        <v>35</v>
      </c>
      <c r="B28" s="36"/>
      <c r="C28" s="36"/>
      <c r="D28" s="36"/>
      <c r="E28" s="36"/>
      <c r="F28" s="36"/>
      <c r="G28" s="2"/>
      <c r="H28" s="2"/>
      <c r="I28" s="2"/>
      <c r="J28" s="2"/>
      <c r="K28" s="2"/>
      <c r="L28" s="1"/>
      <c r="M28" s="1"/>
      <c r="N28" s="1"/>
      <c r="O28" s="1"/>
      <c r="P28" s="1"/>
      <c r="Q28" s="1"/>
      <c r="R28" s="1"/>
      <c r="S28" s="1"/>
      <c r="T28" s="1"/>
      <c r="U28" s="1"/>
      <c r="V28" s="1"/>
      <c r="W28" s="1"/>
      <c r="X28" s="1"/>
      <c r="Y28" s="1"/>
      <c r="Z28" s="1"/>
    </row>
    <row r="29" spans="1:26" ht="12.75" hidden="1" customHeight="1" x14ac:dyDescent="0.2">
      <c r="A29" s="34" t="s">
        <v>36</v>
      </c>
      <c r="B29" s="34"/>
      <c r="C29" s="34"/>
      <c r="D29" s="34"/>
      <c r="E29" s="34"/>
      <c r="F29" s="34"/>
      <c r="G29" s="2"/>
      <c r="H29" s="2"/>
      <c r="I29" s="2"/>
      <c r="J29" s="2"/>
      <c r="K29" s="2"/>
      <c r="L29" s="1"/>
      <c r="M29" s="1"/>
      <c r="N29" s="1"/>
      <c r="O29" s="1"/>
      <c r="P29" s="1"/>
      <c r="Q29" s="1"/>
      <c r="R29" s="1"/>
      <c r="S29" s="1"/>
      <c r="T29" s="1"/>
      <c r="U29" s="1"/>
      <c r="V29" s="1"/>
      <c r="W29" s="1"/>
      <c r="X29" s="1"/>
      <c r="Y29" s="1"/>
      <c r="Z29" s="1"/>
    </row>
    <row r="30" spans="1:26" ht="12.75" hidden="1" customHeight="1" x14ac:dyDescent="0.2">
      <c r="A30" s="34" t="s">
        <v>37</v>
      </c>
      <c r="B30" s="34"/>
      <c r="C30" s="34"/>
      <c r="D30" s="34"/>
      <c r="E30" s="34"/>
      <c r="F30" s="34"/>
      <c r="G30" s="2"/>
      <c r="H30" s="2"/>
      <c r="I30" s="2"/>
      <c r="J30" s="2"/>
      <c r="K30" s="2"/>
      <c r="L30" s="1"/>
      <c r="M30" s="1"/>
      <c r="N30" s="1"/>
      <c r="O30" s="1"/>
      <c r="P30" s="1"/>
      <c r="Q30" s="1"/>
      <c r="R30" s="1"/>
      <c r="S30" s="1"/>
      <c r="T30" s="1"/>
      <c r="U30" s="1"/>
      <c r="V30" s="1"/>
      <c r="W30" s="1"/>
      <c r="X30" s="1"/>
      <c r="Y30" s="1"/>
      <c r="Z30" s="1"/>
    </row>
    <row r="31" spans="1:26" ht="12.75" hidden="1" customHeight="1" x14ac:dyDescent="0.2">
      <c r="A31" s="36" t="s">
        <v>38</v>
      </c>
      <c r="B31" s="36"/>
      <c r="C31" s="36"/>
      <c r="D31" s="36"/>
      <c r="E31" s="36"/>
      <c r="F31" s="36"/>
      <c r="G31" s="2"/>
      <c r="H31" s="2"/>
      <c r="I31" s="2"/>
      <c r="J31" s="2"/>
      <c r="K31" s="2"/>
      <c r="L31" s="1"/>
      <c r="M31" s="1"/>
      <c r="N31" s="1"/>
      <c r="O31" s="1"/>
      <c r="P31" s="1"/>
      <c r="Q31" s="1"/>
      <c r="R31" s="1"/>
      <c r="S31" s="1"/>
      <c r="T31" s="1"/>
      <c r="U31" s="1"/>
      <c r="V31" s="1"/>
      <c r="W31" s="1"/>
      <c r="X31" s="1"/>
      <c r="Y31" s="1"/>
      <c r="Z31" s="1"/>
    </row>
    <row r="32" spans="1:26" ht="12.75" hidden="1" customHeight="1" x14ac:dyDescent="0.2">
      <c r="A32" s="36" t="s">
        <v>39</v>
      </c>
      <c r="B32" s="36"/>
      <c r="C32" s="36"/>
      <c r="D32" s="36"/>
      <c r="E32" s="36"/>
      <c r="F32" s="36"/>
      <c r="G32" s="2"/>
      <c r="H32" s="2"/>
      <c r="I32" s="2"/>
      <c r="J32" s="2"/>
      <c r="K32" s="2"/>
      <c r="L32" s="1"/>
      <c r="M32" s="1"/>
      <c r="N32" s="1"/>
      <c r="O32" s="1"/>
      <c r="P32" s="1"/>
      <c r="Q32" s="1"/>
      <c r="R32" s="1"/>
      <c r="S32" s="1"/>
      <c r="T32" s="1"/>
      <c r="U32" s="1"/>
      <c r="V32" s="1"/>
      <c r="W32" s="1"/>
      <c r="X32" s="1"/>
      <c r="Y32" s="1"/>
      <c r="Z32" s="1"/>
    </row>
    <row r="33" spans="1:26" ht="12.75" hidden="1" customHeight="1" x14ac:dyDescent="0.2">
      <c r="A33" s="36" t="s">
        <v>40</v>
      </c>
      <c r="B33" s="36"/>
      <c r="C33" s="36"/>
      <c r="D33" s="36"/>
      <c r="E33" s="36"/>
      <c r="F33" s="36"/>
      <c r="G33" s="2"/>
      <c r="H33" s="2"/>
      <c r="I33" s="2"/>
      <c r="J33" s="2"/>
      <c r="K33" s="2"/>
      <c r="L33" s="1"/>
      <c r="M33" s="1"/>
      <c r="N33" s="1"/>
      <c r="O33" s="1"/>
      <c r="P33" s="1"/>
      <c r="Q33" s="1"/>
      <c r="R33" s="1"/>
      <c r="S33" s="1"/>
      <c r="T33" s="1"/>
      <c r="U33" s="1"/>
      <c r="V33" s="1"/>
      <c r="W33" s="1"/>
      <c r="X33" s="1"/>
      <c r="Y33" s="1"/>
      <c r="Z33" s="1"/>
    </row>
    <row r="34" spans="1:26" ht="12.75" hidden="1" customHeight="1" x14ac:dyDescent="0.2">
      <c r="A34" s="34" t="s">
        <v>41</v>
      </c>
      <c r="B34" s="34"/>
      <c r="C34" s="34"/>
      <c r="D34" s="34"/>
      <c r="E34" s="34"/>
      <c r="F34" s="34"/>
      <c r="G34" s="2"/>
      <c r="H34" s="2"/>
      <c r="I34" s="2"/>
      <c r="J34" s="2"/>
      <c r="K34" s="2"/>
      <c r="L34" s="1"/>
      <c r="M34" s="1"/>
      <c r="N34" s="1"/>
      <c r="O34" s="1"/>
      <c r="P34" s="1"/>
      <c r="Q34" s="1"/>
      <c r="R34" s="1"/>
      <c r="S34" s="1"/>
      <c r="T34" s="1"/>
      <c r="U34" s="1"/>
      <c r="V34" s="1"/>
      <c r="W34" s="1"/>
      <c r="X34" s="1"/>
      <c r="Y34" s="1"/>
      <c r="Z34" s="1"/>
    </row>
    <row r="35" spans="1:26" ht="12.75" hidden="1" customHeight="1" x14ac:dyDescent="0.2">
      <c r="A35" s="34" t="s">
        <v>42</v>
      </c>
      <c r="B35" s="34"/>
      <c r="C35" s="34"/>
      <c r="D35" s="34"/>
      <c r="E35" s="34"/>
      <c r="F35" s="34"/>
      <c r="G35" s="2"/>
      <c r="H35" s="2"/>
      <c r="I35" s="2"/>
      <c r="J35" s="2"/>
      <c r="K35" s="2"/>
      <c r="L35" s="1"/>
      <c r="M35" s="1"/>
      <c r="N35" s="1"/>
      <c r="O35" s="1"/>
      <c r="P35" s="1"/>
      <c r="Q35" s="1"/>
      <c r="R35" s="1"/>
      <c r="S35" s="1"/>
      <c r="T35" s="1"/>
      <c r="U35" s="1"/>
      <c r="V35" s="1"/>
      <c r="W35" s="1"/>
      <c r="X35" s="1"/>
      <c r="Y35" s="1"/>
      <c r="Z35" s="1"/>
    </row>
    <row r="36" spans="1:26" ht="12.75" hidden="1" customHeight="1" x14ac:dyDescent="0.2">
      <c r="A36" s="36" t="s">
        <v>43</v>
      </c>
      <c r="B36" s="37"/>
      <c r="C36" s="37"/>
      <c r="D36" s="37"/>
      <c r="E36" s="37"/>
      <c r="F36" s="37"/>
      <c r="G36" s="2"/>
      <c r="H36" s="2"/>
      <c r="I36" s="2"/>
      <c r="J36" s="2"/>
      <c r="K36" s="2"/>
      <c r="L36" s="1"/>
      <c r="M36" s="1"/>
      <c r="N36" s="1"/>
      <c r="O36" s="1"/>
      <c r="P36" s="1"/>
      <c r="Q36" s="1"/>
      <c r="R36" s="1"/>
      <c r="S36" s="1"/>
      <c r="T36" s="1"/>
      <c r="U36" s="1"/>
      <c r="V36" s="1"/>
      <c r="W36" s="1"/>
      <c r="X36" s="1"/>
      <c r="Y36" s="1"/>
      <c r="Z36" s="1"/>
    </row>
    <row r="37" spans="1:26" ht="12.75" hidden="1" customHeight="1" x14ac:dyDescent="0.2">
      <c r="A37" s="36" t="s">
        <v>11</v>
      </c>
      <c r="B37" s="37"/>
      <c r="C37" s="37"/>
      <c r="D37" s="37"/>
      <c r="E37" s="37"/>
      <c r="F37" s="37"/>
      <c r="G37" s="2"/>
      <c r="H37" s="2"/>
      <c r="I37" s="2"/>
      <c r="J37" s="2"/>
      <c r="K37" s="2"/>
      <c r="L37" s="1"/>
      <c r="M37" s="1"/>
      <c r="N37" s="1"/>
      <c r="O37" s="1"/>
      <c r="P37" s="1"/>
      <c r="Q37" s="1"/>
      <c r="R37" s="1"/>
      <c r="S37" s="1"/>
      <c r="T37" s="1"/>
      <c r="U37" s="1"/>
      <c r="V37" s="1"/>
      <c r="W37" s="1"/>
      <c r="X37" s="1"/>
      <c r="Y37" s="1"/>
      <c r="Z37" s="1"/>
    </row>
    <row r="38" spans="1:26" ht="12.75" hidden="1" customHeight="1" x14ac:dyDescent="0.2">
      <c r="A38" s="34" t="s">
        <v>44</v>
      </c>
      <c r="B38" s="35"/>
      <c r="C38" s="35"/>
      <c r="D38" s="35"/>
      <c r="E38" s="35"/>
      <c r="F38" s="35"/>
      <c r="G38" s="2"/>
      <c r="H38" s="2"/>
      <c r="I38" s="2"/>
      <c r="J38" s="2"/>
      <c r="K38" s="2"/>
      <c r="L38" s="1"/>
      <c r="M38" s="1"/>
      <c r="N38" s="1"/>
      <c r="O38" s="1"/>
      <c r="P38" s="1"/>
      <c r="Q38" s="1"/>
      <c r="R38" s="1"/>
      <c r="S38" s="1"/>
      <c r="T38" s="1"/>
      <c r="U38" s="1"/>
      <c r="V38" s="1"/>
      <c r="W38" s="1"/>
      <c r="X38" s="1"/>
      <c r="Y38" s="1"/>
      <c r="Z38" s="1"/>
    </row>
    <row r="39" spans="1:26" ht="12.75" hidden="1" customHeight="1" x14ac:dyDescent="0.2">
      <c r="A39" s="35" t="s">
        <v>45</v>
      </c>
      <c r="B39" s="35"/>
      <c r="C39" s="35"/>
      <c r="D39" s="35"/>
      <c r="E39" s="35"/>
      <c r="F39" s="35"/>
      <c r="G39" s="2"/>
      <c r="H39" s="2"/>
      <c r="I39" s="2"/>
      <c r="J39" s="2"/>
      <c r="K39" s="2"/>
      <c r="L39" s="1"/>
      <c r="M39" s="1"/>
      <c r="N39" s="1"/>
      <c r="O39" s="1"/>
      <c r="P39" s="1"/>
      <c r="Q39" s="1"/>
      <c r="R39" s="1"/>
      <c r="S39" s="1"/>
      <c r="T39" s="1"/>
      <c r="U39" s="1"/>
      <c r="V39" s="1"/>
      <c r="W39" s="1"/>
      <c r="X39" s="1"/>
      <c r="Y39" s="1"/>
      <c r="Z39" s="1"/>
    </row>
    <row r="40" spans="1:26" ht="12.75" hidden="1" customHeight="1" x14ac:dyDescent="0.2">
      <c r="A40" s="35" t="s">
        <v>46</v>
      </c>
      <c r="B40" s="35"/>
      <c r="C40" s="35"/>
      <c r="D40" s="35"/>
      <c r="E40" s="35"/>
      <c r="F40" s="35"/>
      <c r="G40" s="2"/>
      <c r="H40" s="2"/>
      <c r="I40" s="2"/>
      <c r="J40" s="2"/>
      <c r="K40" s="2"/>
      <c r="L40" s="1"/>
      <c r="M40" s="1"/>
      <c r="N40" s="1"/>
      <c r="O40" s="1"/>
      <c r="P40" s="1"/>
      <c r="Q40" s="1"/>
      <c r="R40" s="1"/>
      <c r="S40" s="1"/>
      <c r="T40" s="1"/>
      <c r="U40" s="1"/>
      <c r="V40" s="1"/>
      <c r="W40" s="1"/>
      <c r="X40" s="1"/>
      <c r="Y40" s="1"/>
      <c r="Z40" s="1"/>
    </row>
    <row r="41" spans="1:26" ht="12.75" hidden="1" customHeight="1" x14ac:dyDescent="0.2">
      <c r="A41" s="35" t="s">
        <v>47</v>
      </c>
      <c r="B41" s="35"/>
      <c r="C41" s="35"/>
      <c r="D41" s="35"/>
      <c r="E41" s="35"/>
      <c r="F41" s="35"/>
      <c r="G41" s="2"/>
      <c r="H41" s="2"/>
      <c r="I41" s="2"/>
      <c r="J41" s="2"/>
      <c r="K41" s="2"/>
      <c r="L41" s="1"/>
      <c r="M41" s="1"/>
      <c r="N41" s="1"/>
      <c r="O41" s="1"/>
      <c r="P41" s="1"/>
      <c r="Q41" s="1"/>
      <c r="R41" s="1"/>
      <c r="S41" s="1"/>
      <c r="T41" s="1"/>
      <c r="U41" s="1"/>
      <c r="V41" s="1"/>
      <c r="W41" s="1"/>
      <c r="X41" s="1"/>
      <c r="Y41" s="1"/>
      <c r="Z41" s="1"/>
    </row>
    <row r="42" spans="1:26" ht="12.75" hidden="1" customHeight="1" x14ac:dyDescent="0.2">
      <c r="A42" s="35" t="s">
        <v>48</v>
      </c>
      <c r="B42" s="35"/>
      <c r="C42" s="35"/>
      <c r="D42" s="35"/>
      <c r="E42" s="35"/>
      <c r="F42" s="35"/>
      <c r="G42" s="2"/>
      <c r="H42" s="2"/>
      <c r="I42" s="2"/>
      <c r="J42" s="2"/>
      <c r="K42" s="2"/>
      <c r="L42" s="1"/>
      <c r="M42" s="1"/>
      <c r="N42" s="1"/>
      <c r="O42" s="1"/>
      <c r="P42" s="1"/>
      <c r="Q42" s="1"/>
      <c r="R42" s="1"/>
      <c r="S42" s="1"/>
      <c r="T42" s="1"/>
      <c r="U42" s="1"/>
      <c r="V42" s="1"/>
      <c r="W42" s="1"/>
      <c r="X42" s="1"/>
      <c r="Y42" s="1"/>
      <c r="Z42" s="1"/>
    </row>
    <row r="43" spans="1:26" ht="12.75" hidden="1" customHeight="1" x14ac:dyDescent="0.2">
      <c r="A43" s="35" t="s">
        <v>49</v>
      </c>
      <c r="B43" s="35"/>
      <c r="C43" s="35"/>
      <c r="D43" s="35"/>
      <c r="E43" s="35"/>
      <c r="F43" s="35"/>
      <c r="G43" s="2"/>
      <c r="H43" s="2"/>
      <c r="I43" s="2"/>
      <c r="J43" s="2"/>
      <c r="K43" s="2"/>
      <c r="L43" s="1"/>
      <c r="M43" s="1"/>
      <c r="N43" s="1"/>
      <c r="O43" s="1"/>
      <c r="P43" s="1"/>
      <c r="Q43" s="1"/>
      <c r="R43" s="1"/>
      <c r="S43" s="1"/>
      <c r="T43" s="1"/>
      <c r="U43" s="1"/>
      <c r="V43" s="1"/>
      <c r="W43" s="1"/>
      <c r="X43" s="1"/>
      <c r="Y43" s="1"/>
      <c r="Z43" s="1"/>
    </row>
    <row r="44" spans="1:26" ht="12.75" hidden="1" customHeight="1" x14ac:dyDescent="0.2">
      <c r="A44" s="38" t="s">
        <v>50</v>
      </c>
      <c r="B44" s="37"/>
      <c r="C44" s="37"/>
      <c r="D44" s="37"/>
      <c r="E44" s="37"/>
      <c r="F44" s="37"/>
      <c r="G44" s="2"/>
      <c r="H44" s="2"/>
      <c r="I44" s="2"/>
      <c r="J44" s="2"/>
      <c r="K44" s="2"/>
      <c r="L44" s="1"/>
      <c r="M44" s="1"/>
      <c r="N44" s="1"/>
      <c r="O44" s="1"/>
      <c r="P44" s="1"/>
      <c r="Q44" s="1"/>
      <c r="R44" s="1"/>
      <c r="S44" s="1"/>
      <c r="T44" s="1"/>
      <c r="U44" s="1"/>
      <c r="V44" s="1"/>
      <c r="W44" s="1"/>
      <c r="X44" s="1"/>
      <c r="Y44" s="1"/>
      <c r="Z44" s="1"/>
    </row>
    <row r="45" spans="1:26" ht="12.75" hidden="1" customHeight="1" x14ac:dyDescent="0.2">
      <c r="A45" s="37" t="s">
        <v>51</v>
      </c>
      <c r="B45" s="37"/>
      <c r="C45" s="37"/>
      <c r="D45" s="37"/>
      <c r="E45" s="37"/>
      <c r="F45" s="37"/>
      <c r="G45" s="2"/>
      <c r="H45" s="2"/>
      <c r="I45" s="2"/>
      <c r="J45" s="2"/>
      <c r="K45" s="2"/>
      <c r="L45" s="1"/>
      <c r="M45" s="1"/>
      <c r="N45" s="1"/>
      <c r="O45" s="1"/>
      <c r="P45" s="1"/>
      <c r="Q45" s="1"/>
      <c r="R45" s="1"/>
      <c r="S45" s="1"/>
      <c r="T45" s="1"/>
      <c r="U45" s="1"/>
      <c r="V45" s="1"/>
      <c r="W45" s="1"/>
      <c r="X45" s="1"/>
      <c r="Y45" s="1"/>
      <c r="Z45" s="1"/>
    </row>
    <row r="46" spans="1:26" ht="12.75" hidden="1" customHeight="1" x14ac:dyDescent="0.2">
      <c r="A46" s="39">
        <v>-20000</v>
      </c>
      <c r="B46" s="35"/>
      <c r="C46" s="35"/>
      <c r="D46" s="35"/>
      <c r="E46" s="35"/>
      <c r="F46" s="35"/>
      <c r="G46" s="2"/>
      <c r="H46" s="2"/>
      <c r="I46" s="2"/>
      <c r="J46" s="2"/>
      <c r="K46" s="2"/>
      <c r="L46" s="1"/>
      <c r="M46" s="1"/>
      <c r="N46" s="1"/>
      <c r="O46" s="1"/>
      <c r="P46" s="1"/>
      <c r="Q46" s="1"/>
      <c r="R46" s="1"/>
      <c r="S46" s="1"/>
      <c r="T46" s="1"/>
      <c r="U46" s="1"/>
      <c r="V46" s="1"/>
      <c r="W46" s="1"/>
      <c r="X46" s="1"/>
      <c r="Y46" s="1"/>
      <c r="Z46" s="1"/>
    </row>
    <row r="47" spans="1:26" ht="12.75" hidden="1" customHeight="1" x14ac:dyDescent="0.2">
      <c r="A47" s="40" t="s">
        <v>52</v>
      </c>
      <c r="B47" s="37"/>
      <c r="C47" s="37"/>
      <c r="D47" s="37"/>
      <c r="E47" s="37"/>
      <c r="F47" s="37"/>
      <c r="G47" s="2"/>
      <c r="H47" s="2"/>
      <c r="I47" s="2"/>
      <c r="J47" s="2"/>
      <c r="K47" s="2"/>
      <c r="L47" s="1"/>
      <c r="M47" s="1"/>
      <c r="N47" s="1"/>
      <c r="O47" s="1"/>
      <c r="P47" s="1"/>
      <c r="Q47" s="1"/>
      <c r="R47" s="1"/>
      <c r="S47" s="1"/>
      <c r="T47" s="1"/>
      <c r="U47" s="1"/>
      <c r="V47" s="1"/>
      <c r="W47" s="1"/>
      <c r="X47" s="1"/>
      <c r="Y47" s="1"/>
      <c r="Z47" s="1"/>
    </row>
    <row r="48" spans="1:26" ht="12.75" hidden="1" customHeight="1" x14ac:dyDescent="0.2">
      <c r="A48" s="40" t="s">
        <v>53</v>
      </c>
      <c r="B48" s="37"/>
      <c r="C48" s="37"/>
      <c r="D48" s="37"/>
      <c r="E48" s="37"/>
      <c r="F48" s="37"/>
      <c r="G48" s="2"/>
      <c r="H48" s="2"/>
      <c r="I48" s="2"/>
      <c r="J48" s="2"/>
      <c r="K48" s="2"/>
      <c r="L48" s="1"/>
      <c r="M48" s="1"/>
      <c r="N48" s="1"/>
      <c r="O48" s="1"/>
      <c r="P48" s="1"/>
      <c r="Q48" s="1"/>
      <c r="R48" s="1"/>
      <c r="S48" s="1"/>
      <c r="T48" s="1"/>
      <c r="U48" s="1"/>
      <c r="V48" s="1"/>
      <c r="W48" s="1"/>
      <c r="X48" s="1"/>
      <c r="Y48" s="1"/>
      <c r="Z48" s="1"/>
    </row>
    <row r="49" spans="1:26" ht="12.75" hidden="1" customHeight="1" x14ac:dyDescent="0.2">
      <c r="A49" s="41" t="s">
        <v>54</v>
      </c>
      <c r="B49" s="35"/>
      <c r="C49" s="35"/>
      <c r="D49" s="35"/>
      <c r="E49" s="35"/>
      <c r="F49" s="35"/>
      <c r="G49" s="2"/>
      <c r="H49" s="2"/>
      <c r="I49" s="2"/>
      <c r="J49" s="2"/>
      <c r="K49" s="2"/>
      <c r="L49" s="1"/>
      <c r="M49" s="1"/>
      <c r="N49" s="1"/>
      <c r="O49" s="1"/>
      <c r="P49" s="1"/>
      <c r="Q49" s="1"/>
      <c r="R49" s="1"/>
      <c r="S49" s="1"/>
      <c r="T49" s="1"/>
      <c r="U49" s="1"/>
      <c r="V49" s="1"/>
      <c r="W49" s="1"/>
      <c r="X49" s="1"/>
      <c r="Y49" s="1"/>
      <c r="Z49" s="1"/>
    </row>
    <row r="50" spans="1:26" ht="12.75" hidden="1" customHeight="1" x14ac:dyDescent="0.2">
      <c r="A50" s="41" t="s">
        <v>55</v>
      </c>
      <c r="B50" s="35"/>
      <c r="C50" s="35"/>
      <c r="D50" s="35"/>
      <c r="E50" s="35"/>
      <c r="F50" s="35"/>
      <c r="G50" s="2"/>
      <c r="H50" s="2"/>
      <c r="I50" s="2"/>
      <c r="J50" s="2"/>
      <c r="K50" s="2"/>
      <c r="L50" s="1"/>
      <c r="M50" s="1"/>
      <c r="N50" s="1"/>
      <c r="O50" s="1"/>
      <c r="P50" s="1"/>
      <c r="Q50" s="1"/>
      <c r="R50" s="1"/>
      <c r="S50" s="1"/>
      <c r="T50" s="1"/>
      <c r="U50" s="1"/>
      <c r="V50" s="1"/>
      <c r="W50" s="1"/>
      <c r="X50" s="1"/>
      <c r="Y50" s="1"/>
      <c r="Z50" s="1"/>
    </row>
    <row r="51" spans="1:26" ht="12.75" hidden="1" customHeight="1" x14ac:dyDescent="0.2">
      <c r="A51" s="41" t="s">
        <v>56</v>
      </c>
      <c r="B51" s="42"/>
      <c r="C51" s="42"/>
      <c r="D51" s="42"/>
      <c r="E51" s="34"/>
      <c r="F51" s="34"/>
      <c r="G51" s="2"/>
      <c r="H51" s="2"/>
      <c r="I51" s="2"/>
      <c r="J51" s="2"/>
      <c r="K51" s="2"/>
      <c r="L51" s="1"/>
      <c r="M51" s="1"/>
      <c r="N51" s="1"/>
      <c r="O51" s="1"/>
      <c r="P51" s="1"/>
      <c r="Q51" s="1"/>
      <c r="R51" s="1"/>
      <c r="S51" s="1"/>
      <c r="T51" s="1"/>
      <c r="U51" s="1"/>
      <c r="V51" s="1"/>
      <c r="W51" s="1"/>
      <c r="X51" s="1"/>
      <c r="Y51" s="1"/>
      <c r="Z51" s="1"/>
    </row>
    <row r="52" spans="1:26" ht="12.75" hidden="1" customHeight="1" x14ac:dyDescent="0.2">
      <c r="A52" s="43" t="s">
        <v>57</v>
      </c>
      <c r="B52" s="44"/>
      <c r="C52" s="44"/>
      <c r="D52" s="44"/>
      <c r="E52" s="36"/>
      <c r="F52" s="36" t="b">
        <v>1</v>
      </c>
      <c r="G52" s="2"/>
      <c r="H52" s="2"/>
      <c r="I52" s="2"/>
      <c r="J52" s="2"/>
      <c r="K52" s="2"/>
      <c r="L52" s="1"/>
      <c r="M52" s="1"/>
      <c r="N52" s="1"/>
      <c r="O52" s="1"/>
      <c r="P52" s="1"/>
      <c r="Q52" s="1"/>
      <c r="R52" s="1"/>
      <c r="S52" s="1"/>
      <c r="T52" s="1"/>
      <c r="U52" s="1"/>
      <c r="V52" s="1"/>
      <c r="W52" s="1"/>
      <c r="X52" s="1"/>
      <c r="Y52" s="1"/>
      <c r="Z52" s="1"/>
    </row>
    <row r="53" spans="1:26" ht="12.75" hidden="1" customHeight="1" x14ac:dyDescent="0.2">
      <c r="A53" s="45" t="s">
        <v>58</v>
      </c>
      <c r="B53" s="43"/>
      <c r="C53" s="43"/>
      <c r="D53" s="43"/>
      <c r="E53" s="36"/>
      <c r="F53" s="36" t="b">
        <v>0</v>
      </c>
      <c r="G53" s="2"/>
      <c r="H53" s="2"/>
      <c r="I53" s="2"/>
      <c r="J53" s="2"/>
      <c r="K53" s="2"/>
      <c r="L53" s="1"/>
      <c r="M53" s="1"/>
      <c r="N53" s="1"/>
      <c r="O53" s="1"/>
      <c r="P53" s="1"/>
      <c r="Q53" s="1"/>
      <c r="R53" s="1"/>
      <c r="S53" s="1"/>
      <c r="T53" s="1"/>
      <c r="U53" s="1"/>
      <c r="V53" s="1"/>
      <c r="W53" s="1"/>
      <c r="X53" s="1"/>
      <c r="Y53" s="1"/>
      <c r="Z53" s="1"/>
    </row>
    <row r="54" spans="1:26" ht="12.75" hidden="1" customHeight="1" x14ac:dyDescent="0.2">
      <c r="A54" s="46"/>
      <c r="B54" s="47">
        <f>COUNT(Travel!B12:B31)</f>
        <v>14</v>
      </c>
      <c r="C54" s="47"/>
      <c r="D54" s="47">
        <f>COUNTIF(Travel!D12:D31,"*")</f>
        <v>14</v>
      </c>
      <c r="E54" s="48"/>
      <c r="F54" s="48" t="b">
        <f t="shared" ref="F54:F58" si="0">MIN(B54,D54)=MAX(B54,D54)</f>
        <v>1</v>
      </c>
      <c r="G54" s="2"/>
      <c r="H54" s="2"/>
      <c r="I54" s="2"/>
      <c r="J54" s="2"/>
      <c r="K54" s="2"/>
      <c r="L54" s="1"/>
      <c r="M54" s="1"/>
      <c r="N54" s="1"/>
      <c r="O54" s="1"/>
      <c r="P54" s="1"/>
      <c r="Q54" s="1"/>
      <c r="R54" s="1"/>
      <c r="S54" s="1"/>
      <c r="T54" s="1"/>
      <c r="U54" s="1"/>
      <c r="V54" s="1"/>
      <c r="W54" s="1"/>
      <c r="X54" s="1"/>
      <c r="Y54" s="1"/>
      <c r="Z54" s="1"/>
    </row>
    <row r="55" spans="1:26" ht="12.75" hidden="1" customHeight="1" x14ac:dyDescent="0.2">
      <c r="A55" s="46" t="s">
        <v>59</v>
      </c>
      <c r="B55" s="47">
        <f>COUNT(Travel!B36:B340)</f>
        <v>290</v>
      </c>
      <c r="C55" s="47"/>
      <c r="D55" s="47">
        <f>COUNTIF(Travel!D36:D340,"*")</f>
        <v>290</v>
      </c>
      <c r="E55" s="48"/>
      <c r="F55" s="48" t="b">
        <f t="shared" si="0"/>
        <v>1</v>
      </c>
      <c r="G55" s="1"/>
      <c r="H55" s="1"/>
      <c r="I55" s="1"/>
      <c r="J55" s="1"/>
      <c r="K55" s="1"/>
      <c r="L55" s="1"/>
      <c r="M55" s="1"/>
      <c r="N55" s="1"/>
      <c r="O55" s="1"/>
      <c r="P55" s="1"/>
      <c r="Q55" s="1"/>
      <c r="R55" s="1"/>
      <c r="S55" s="1"/>
      <c r="T55" s="1"/>
      <c r="U55" s="1"/>
      <c r="V55" s="1"/>
      <c r="W55" s="1"/>
      <c r="X55" s="1"/>
      <c r="Y55" s="1"/>
      <c r="Z55" s="1"/>
    </row>
    <row r="56" spans="1:26" ht="12.75" hidden="1" customHeight="1" x14ac:dyDescent="0.2">
      <c r="A56" s="49"/>
      <c r="B56" s="47">
        <f>COUNT(Travel!B345:B361)</f>
        <v>6</v>
      </c>
      <c r="C56" s="47"/>
      <c r="D56" s="47">
        <f>COUNTIF(Travel!D345:D361,"*")</f>
        <v>6</v>
      </c>
      <c r="E56" s="48"/>
      <c r="F56" s="48" t="b">
        <f t="shared" si="0"/>
        <v>1</v>
      </c>
      <c r="G56" s="1"/>
      <c r="H56" s="1"/>
      <c r="I56" s="1"/>
      <c r="J56" s="1"/>
      <c r="K56" s="1"/>
      <c r="L56" s="1"/>
      <c r="M56" s="1"/>
      <c r="N56" s="1"/>
      <c r="O56" s="1"/>
      <c r="P56" s="1"/>
      <c r="Q56" s="1"/>
      <c r="R56" s="1"/>
      <c r="S56" s="1"/>
      <c r="T56" s="1"/>
      <c r="U56" s="1"/>
      <c r="V56" s="1"/>
      <c r="W56" s="1"/>
      <c r="X56" s="1"/>
      <c r="Y56" s="1"/>
      <c r="Z56" s="1"/>
    </row>
    <row r="57" spans="1:26" ht="12.75" hidden="1" customHeight="1" x14ac:dyDescent="0.2">
      <c r="A57" s="50" t="s">
        <v>60</v>
      </c>
      <c r="B57" s="51">
        <f>COUNT(Hospitality!B11:B26)</f>
        <v>10</v>
      </c>
      <c r="C57" s="51"/>
      <c r="D57" s="51">
        <f>COUNTIF(Hospitality!D11:D26,"*")</f>
        <v>10</v>
      </c>
      <c r="E57" s="52"/>
      <c r="F57" s="52" t="b">
        <f t="shared" si="0"/>
        <v>1</v>
      </c>
      <c r="G57" s="1"/>
      <c r="H57" s="1"/>
      <c r="I57" s="1"/>
      <c r="J57" s="1"/>
      <c r="K57" s="1"/>
      <c r="L57" s="1"/>
      <c r="M57" s="1"/>
      <c r="N57" s="1"/>
      <c r="O57" s="1"/>
      <c r="P57" s="1"/>
      <c r="Q57" s="1"/>
      <c r="R57" s="1"/>
      <c r="S57" s="1"/>
      <c r="T57" s="1"/>
      <c r="U57" s="1"/>
      <c r="V57" s="1"/>
      <c r="W57" s="1"/>
      <c r="X57" s="1"/>
      <c r="Y57" s="1"/>
      <c r="Z57" s="1"/>
    </row>
    <row r="58" spans="1:26" ht="12.75" hidden="1" customHeight="1" x14ac:dyDescent="0.2">
      <c r="A58" s="53" t="s">
        <v>61</v>
      </c>
      <c r="B58" s="48">
        <f>COUNT('All other expenses'!B11:B63)</f>
        <v>29</v>
      </c>
      <c r="C58" s="48"/>
      <c r="D58" s="48">
        <f>COUNTIF('All other expenses'!D11:D63,"*")</f>
        <v>29</v>
      </c>
      <c r="E58" s="48"/>
      <c r="F58" s="48" t="b">
        <f t="shared" si="0"/>
        <v>1</v>
      </c>
      <c r="G58" s="1"/>
      <c r="H58" s="1"/>
      <c r="I58" s="1"/>
      <c r="J58" s="1"/>
      <c r="K58" s="1"/>
      <c r="L58" s="1"/>
      <c r="M58" s="1"/>
      <c r="N58" s="1"/>
      <c r="O58" s="1"/>
      <c r="P58" s="1"/>
      <c r="Q58" s="1"/>
      <c r="R58" s="1"/>
      <c r="S58" s="1"/>
      <c r="T58" s="1"/>
      <c r="U58" s="1"/>
      <c r="V58" s="1"/>
      <c r="W58" s="1"/>
      <c r="X58" s="1"/>
      <c r="Y58" s="1"/>
      <c r="Z58" s="1"/>
    </row>
    <row r="59" spans="1:26" ht="12.75" hidden="1" customHeight="1" x14ac:dyDescent="0.2">
      <c r="A59" s="50" t="s">
        <v>62</v>
      </c>
      <c r="B59" s="51">
        <f>COUNTIF('Gifts and benefits'!B11:B20,"*")</f>
        <v>2</v>
      </c>
      <c r="C59" s="51">
        <f>COUNTIF('Gifts and benefits'!C11:C20,"*")</f>
        <v>2</v>
      </c>
      <c r="D59" s="51"/>
      <c r="E59" s="51">
        <f>COUNTA('Gifts and benefits'!E11:E20)</f>
        <v>2</v>
      </c>
      <c r="F59" s="52" t="b">
        <f>MIN(B59,C59,E59)=MAX(B59,C59,E59)</f>
        <v>1</v>
      </c>
      <c r="G59" s="1"/>
      <c r="H59" s="1"/>
      <c r="I59" s="1"/>
      <c r="J59" s="1"/>
      <c r="K59" s="1"/>
      <c r="L59" s="1"/>
      <c r="M59" s="1"/>
      <c r="N59" s="1"/>
      <c r="O59" s="1"/>
      <c r="P59" s="1"/>
      <c r="Q59" s="1"/>
      <c r="R59" s="1"/>
      <c r="S59" s="1"/>
      <c r="T59" s="1"/>
      <c r="U59" s="1"/>
      <c r="V59" s="1"/>
      <c r="W59" s="1"/>
      <c r="X59" s="1"/>
      <c r="Y59" s="1"/>
      <c r="Z59" s="1"/>
    </row>
    <row r="60" spans="1:26" ht="12.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hidden="1"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hidden="1"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hidden="1"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hidden="1"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hidden="1"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hidden="1"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hidden="1"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hidden="1"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hidden="1"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hidden="1"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hidden="1"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hidden="1"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hidden="1"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hidden="1"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hidden="1"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hidden="1"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9">
    <mergeCell ref="B8:F8"/>
    <mergeCell ref="A9:F9"/>
    <mergeCell ref="A1:F1"/>
    <mergeCell ref="B2:F2"/>
    <mergeCell ref="B3:F3"/>
    <mergeCell ref="B4:F4"/>
    <mergeCell ref="B5:F5"/>
    <mergeCell ref="B6:F6"/>
    <mergeCell ref="B7:F7"/>
  </mergeCells>
  <dataValidations count="1">
    <dataValidation type="list" allowBlank="1" showInputMessage="1" showErrorMessage="1" prompt="This disclosure must be approved by the Chief Executive - use the drop down list (at right of cell) to indicate whether this has been completed" sqref="B7" xr:uid="{00000000-0002-0000-0100-000000000000}">
      <formula1>$A$36:$A$37</formula1>
    </dataValidation>
  </dataValidations>
  <printOptions gridLines="1"/>
  <pageMargins left="0.70866141732283472" right="0.70866141732283472" top="0.74803149606299213" bottom="0.74803149606299213" header="0" footer="0"/>
  <pageSetup paperSize="9" orientation="landscape"/>
  <headerFooter>
    <oddFooter>&amp;LCE Expense Disclosure Workbook 2018&amp;RWorksheet - Summary and sign-off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548DD4"/>
    <pageSetUpPr fitToPage="1"/>
  </sheetPr>
  <dimension ref="A1:Z1000"/>
  <sheetViews>
    <sheetView tabSelected="1" workbookViewId="0">
      <selection sqref="A1:E1"/>
    </sheetView>
  </sheetViews>
  <sheetFormatPr defaultColWidth="14.42578125" defaultRowHeight="15" customHeight="1" x14ac:dyDescent="0.2"/>
  <cols>
    <col min="1" max="1" width="35.7109375" customWidth="1"/>
    <col min="2" max="2" width="14.28515625" customWidth="1"/>
    <col min="3" max="3" width="71.42578125" customWidth="1"/>
    <col min="4" max="4" width="50" customWidth="1"/>
    <col min="5" max="5" width="21.42578125" customWidth="1"/>
    <col min="6" max="6" width="37.5703125" customWidth="1"/>
    <col min="7" max="9" width="9.140625" hidden="1" customWidth="1"/>
    <col min="10" max="13" width="8.7109375" hidden="1" customWidth="1"/>
    <col min="14" max="25" width="9.140625" hidden="1" customWidth="1"/>
    <col min="26" max="26" width="8.7109375" customWidth="1"/>
  </cols>
  <sheetData>
    <row r="1" spans="1:26" ht="26.25" customHeight="1" x14ac:dyDescent="0.2">
      <c r="A1" s="110" t="s">
        <v>63</v>
      </c>
      <c r="B1" s="111"/>
      <c r="C1" s="111"/>
      <c r="D1" s="111"/>
      <c r="E1" s="112"/>
      <c r="F1" s="2"/>
      <c r="G1" s="1"/>
      <c r="H1" s="1"/>
      <c r="I1" s="1"/>
      <c r="J1" s="1"/>
      <c r="K1" s="1"/>
      <c r="L1" s="1"/>
      <c r="M1" s="1"/>
      <c r="N1" s="1"/>
      <c r="O1" s="1"/>
      <c r="P1" s="1"/>
      <c r="Q1" s="1"/>
      <c r="R1" s="1"/>
      <c r="S1" s="1"/>
      <c r="T1" s="1"/>
      <c r="U1" s="1"/>
      <c r="V1" s="1"/>
      <c r="W1" s="1"/>
      <c r="X1" s="1"/>
      <c r="Y1" s="1"/>
      <c r="Z1" s="1"/>
    </row>
    <row r="2" spans="1:26" ht="21" customHeight="1" x14ac:dyDescent="0.2">
      <c r="A2" s="3" t="s">
        <v>3</v>
      </c>
      <c r="B2" s="121" t="str">
        <f>'Summary and sign-off'!B2:F2</f>
        <v>Callaghan Innovation</v>
      </c>
      <c r="C2" s="106"/>
      <c r="D2" s="106"/>
      <c r="E2" s="106"/>
      <c r="F2" s="2"/>
      <c r="G2" s="1"/>
      <c r="H2" s="1"/>
      <c r="I2" s="1"/>
      <c r="J2" s="1"/>
      <c r="K2" s="1"/>
      <c r="L2" s="1"/>
      <c r="M2" s="1"/>
      <c r="N2" s="1"/>
      <c r="O2" s="1"/>
      <c r="P2" s="1"/>
      <c r="Q2" s="1"/>
      <c r="R2" s="1"/>
      <c r="S2" s="1"/>
      <c r="T2" s="1"/>
      <c r="U2" s="1"/>
      <c r="V2" s="1"/>
      <c r="W2" s="1"/>
      <c r="X2" s="1"/>
      <c r="Y2" s="1"/>
      <c r="Z2" s="1"/>
    </row>
    <row r="3" spans="1:26" ht="21" customHeight="1" x14ac:dyDescent="0.2">
      <c r="A3" s="3" t="s">
        <v>64</v>
      </c>
      <c r="B3" s="121" t="str">
        <f>'Summary and sign-off'!B3:F3</f>
        <v>Vic Crone</v>
      </c>
      <c r="C3" s="106"/>
      <c r="D3" s="106"/>
      <c r="E3" s="106"/>
      <c r="F3" s="2"/>
      <c r="G3" s="1"/>
      <c r="H3" s="1"/>
      <c r="I3" s="1"/>
      <c r="J3" s="1"/>
      <c r="K3" s="1"/>
      <c r="L3" s="1"/>
      <c r="M3" s="1"/>
      <c r="N3" s="1"/>
      <c r="O3" s="1"/>
      <c r="P3" s="1"/>
      <c r="Q3" s="1"/>
      <c r="R3" s="1"/>
      <c r="S3" s="1"/>
      <c r="T3" s="1"/>
      <c r="U3" s="1"/>
      <c r="V3" s="1"/>
      <c r="W3" s="1"/>
      <c r="X3" s="1"/>
      <c r="Y3" s="1"/>
      <c r="Z3" s="1"/>
    </row>
    <row r="4" spans="1:26" ht="21" customHeight="1" x14ac:dyDescent="0.2">
      <c r="A4" s="3" t="s">
        <v>65</v>
      </c>
      <c r="B4" s="121">
        <f>'Summary and sign-off'!B4:F4</f>
        <v>43647</v>
      </c>
      <c r="C4" s="106"/>
      <c r="D4" s="106"/>
      <c r="E4" s="106"/>
      <c r="F4" s="2"/>
      <c r="G4" s="1"/>
      <c r="H4" s="1"/>
      <c r="I4" s="1"/>
      <c r="J4" s="1"/>
      <c r="K4" s="1"/>
      <c r="L4" s="1"/>
      <c r="M4" s="1"/>
      <c r="N4" s="1"/>
      <c r="O4" s="1"/>
      <c r="P4" s="1"/>
      <c r="Q4" s="1"/>
      <c r="R4" s="1"/>
      <c r="S4" s="1"/>
      <c r="T4" s="1"/>
      <c r="U4" s="1"/>
      <c r="V4" s="1"/>
      <c r="W4" s="1"/>
      <c r="X4" s="1"/>
      <c r="Y4" s="1"/>
      <c r="Z4" s="1"/>
    </row>
    <row r="5" spans="1:26" ht="21" customHeight="1" x14ac:dyDescent="0.2">
      <c r="A5" s="3" t="s">
        <v>66</v>
      </c>
      <c r="B5" s="121">
        <f>'Summary and sign-off'!B5:F5</f>
        <v>44012</v>
      </c>
      <c r="C5" s="106"/>
      <c r="D5" s="106"/>
      <c r="E5" s="106"/>
      <c r="F5" s="2"/>
      <c r="G5" s="1"/>
      <c r="H5" s="1"/>
      <c r="I5" s="1"/>
      <c r="J5" s="1"/>
      <c r="K5" s="1"/>
      <c r="L5" s="1"/>
      <c r="M5" s="1"/>
      <c r="N5" s="1"/>
      <c r="O5" s="1"/>
      <c r="P5" s="1"/>
      <c r="Q5" s="1"/>
      <c r="R5" s="1"/>
      <c r="S5" s="1"/>
      <c r="T5" s="1"/>
      <c r="U5" s="1"/>
      <c r="V5" s="1"/>
      <c r="W5" s="1"/>
      <c r="X5" s="1"/>
      <c r="Y5" s="1"/>
      <c r="Z5" s="1"/>
    </row>
    <row r="6" spans="1:26" ht="21" customHeight="1" x14ac:dyDescent="0.2">
      <c r="A6" s="3" t="s">
        <v>67</v>
      </c>
      <c r="B6" s="105" t="s">
        <v>35</v>
      </c>
      <c r="C6" s="106"/>
      <c r="D6" s="106"/>
      <c r="E6" s="107"/>
      <c r="F6" s="2"/>
      <c r="G6" s="1"/>
      <c r="H6" s="1"/>
      <c r="I6" s="1"/>
      <c r="J6" s="1"/>
      <c r="K6" s="1"/>
      <c r="L6" s="1"/>
      <c r="M6" s="1"/>
      <c r="N6" s="1"/>
      <c r="O6" s="1"/>
      <c r="P6" s="1"/>
      <c r="Q6" s="1"/>
      <c r="R6" s="1"/>
      <c r="S6" s="1"/>
      <c r="T6" s="1"/>
      <c r="U6" s="1"/>
      <c r="V6" s="1"/>
      <c r="W6" s="1"/>
      <c r="X6" s="1"/>
      <c r="Y6" s="1"/>
      <c r="Z6" s="1"/>
    </row>
    <row r="7" spans="1:26" ht="21" customHeight="1" x14ac:dyDescent="0.2">
      <c r="A7" s="3" t="s">
        <v>9</v>
      </c>
      <c r="B7" s="105" t="s">
        <v>37</v>
      </c>
      <c r="C7" s="106"/>
      <c r="D7" s="106"/>
      <c r="E7" s="107"/>
      <c r="F7" s="2"/>
      <c r="G7" s="1"/>
      <c r="H7" s="1"/>
      <c r="I7" s="1"/>
      <c r="J7" s="1"/>
      <c r="K7" s="1"/>
      <c r="L7" s="1"/>
      <c r="M7" s="1"/>
      <c r="N7" s="1"/>
      <c r="O7" s="1"/>
      <c r="P7" s="1"/>
      <c r="Q7" s="1"/>
      <c r="R7" s="1"/>
      <c r="S7" s="1"/>
      <c r="T7" s="1"/>
      <c r="U7" s="1"/>
      <c r="V7" s="1"/>
      <c r="W7" s="1"/>
      <c r="X7" s="1"/>
      <c r="Y7" s="1"/>
      <c r="Z7" s="1"/>
    </row>
    <row r="8" spans="1:26" ht="36" customHeight="1" x14ac:dyDescent="0.2">
      <c r="A8" s="117" t="s">
        <v>68</v>
      </c>
      <c r="B8" s="109"/>
      <c r="C8" s="109"/>
      <c r="D8" s="109"/>
      <c r="E8" s="109"/>
      <c r="F8" s="28"/>
      <c r="G8" s="1"/>
      <c r="H8" s="1"/>
      <c r="I8" s="1"/>
      <c r="J8" s="1"/>
      <c r="K8" s="1"/>
      <c r="L8" s="1"/>
      <c r="M8" s="1"/>
      <c r="N8" s="1"/>
      <c r="O8" s="1"/>
      <c r="P8" s="1"/>
      <c r="Q8" s="1"/>
      <c r="R8" s="1"/>
      <c r="S8" s="1"/>
      <c r="T8" s="1"/>
      <c r="U8" s="1"/>
      <c r="V8" s="1"/>
      <c r="W8" s="1"/>
      <c r="X8" s="1"/>
      <c r="Y8" s="1"/>
      <c r="Z8" s="1"/>
    </row>
    <row r="9" spans="1:26" ht="36" customHeight="1" x14ac:dyDescent="0.2">
      <c r="A9" s="118" t="s">
        <v>69</v>
      </c>
      <c r="B9" s="109"/>
      <c r="C9" s="109"/>
      <c r="D9" s="109"/>
      <c r="E9" s="109"/>
      <c r="F9" s="28"/>
      <c r="G9" s="1"/>
      <c r="H9" s="1"/>
      <c r="I9" s="1"/>
      <c r="J9" s="1"/>
      <c r="K9" s="1"/>
      <c r="L9" s="1"/>
      <c r="M9" s="1"/>
      <c r="N9" s="1"/>
      <c r="O9" s="1"/>
      <c r="P9" s="1"/>
      <c r="Q9" s="1"/>
      <c r="R9" s="1"/>
      <c r="S9" s="1"/>
      <c r="T9" s="1"/>
      <c r="U9" s="1"/>
      <c r="V9" s="1"/>
      <c r="W9" s="1"/>
      <c r="X9" s="1"/>
      <c r="Y9" s="1"/>
      <c r="Z9" s="1"/>
    </row>
    <row r="10" spans="1:26" ht="24.75" customHeight="1" x14ac:dyDescent="0.2">
      <c r="A10" s="119" t="s">
        <v>70</v>
      </c>
      <c r="B10" s="111"/>
      <c r="C10" s="111"/>
      <c r="D10" s="111"/>
      <c r="E10" s="112"/>
      <c r="F10" s="18"/>
      <c r="G10" s="1"/>
      <c r="H10" s="1"/>
      <c r="I10" s="1"/>
      <c r="J10" s="1"/>
      <c r="K10" s="1"/>
      <c r="L10" s="1"/>
      <c r="M10" s="1"/>
      <c r="N10" s="1"/>
      <c r="O10" s="1"/>
      <c r="P10" s="1"/>
      <c r="Q10" s="1"/>
      <c r="R10" s="1"/>
      <c r="S10" s="1"/>
      <c r="T10" s="1"/>
      <c r="U10" s="1"/>
      <c r="V10" s="1"/>
      <c r="W10" s="1"/>
      <c r="X10" s="1"/>
      <c r="Y10" s="1"/>
      <c r="Z10" s="1"/>
    </row>
    <row r="11" spans="1:26" ht="27" customHeight="1" x14ac:dyDescent="0.2">
      <c r="A11" s="54" t="s">
        <v>71</v>
      </c>
      <c r="B11" s="54" t="s">
        <v>72</v>
      </c>
      <c r="C11" s="54" t="s">
        <v>73</v>
      </c>
      <c r="D11" s="54" t="s">
        <v>74</v>
      </c>
      <c r="E11" s="54" t="s">
        <v>75</v>
      </c>
      <c r="F11" s="55"/>
      <c r="G11" s="1"/>
      <c r="H11" s="1"/>
      <c r="I11" s="1"/>
      <c r="J11" s="1"/>
      <c r="K11" s="1"/>
      <c r="L11" s="1"/>
      <c r="M11" s="1"/>
      <c r="N11" s="1"/>
      <c r="O11" s="1"/>
      <c r="P11" s="1"/>
      <c r="Q11" s="1"/>
      <c r="R11" s="1"/>
      <c r="S11" s="1"/>
      <c r="T11" s="1"/>
      <c r="U11" s="1"/>
      <c r="V11" s="1"/>
      <c r="W11" s="1"/>
      <c r="X11" s="1"/>
      <c r="Y11" s="1"/>
      <c r="Z11" s="1"/>
    </row>
    <row r="12" spans="1:26" ht="12.75" hidden="1" customHeight="1" x14ac:dyDescent="0.2">
      <c r="A12" s="56"/>
      <c r="B12" s="57"/>
      <c r="C12" s="58"/>
      <c r="D12" s="58"/>
      <c r="E12" s="59"/>
      <c r="F12" s="2"/>
      <c r="G12" s="1"/>
      <c r="H12" s="1"/>
      <c r="I12" s="1"/>
      <c r="J12" s="1"/>
      <c r="K12" s="1"/>
      <c r="L12" s="1"/>
      <c r="M12" s="1"/>
      <c r="N12" s="1"/>
      <c r="O12" s="1"/>
      <c r="P12" s="1"/>
      <c r="Q12" s="1"/>
      <c r="R12" s="1"/>
      <c r="S12" s="1"/>
      <c r="T12" s="1"/>
      <c r="U12" s="1"/>
      <c r="V12" s="1"/>
      <c r="W12" s="1"/>
      <c r="X12" s="1"/>
      <c r="Y12" s="1"/>
      <c r="Z12" s="1"/>
    </row>
    <row r="13" spans="1:26" ht="12.75" customHeight="1" x14ac:dyDescent="0.2">
      <c r="A13" s="60">
        <v>43884</v>
      </c>
      <c r="B13" s="1">
        <v>73.7</v>
      </c>
      <c r="C13" s="2" t="s">
        <v>76</v>
      </c>
      <c r="D13" s="1" t="s">
        <v>77</v>
      </c>
      <c r="E13" s="1" t="s">
        <v>78</v>
      </c>
      <c r="F13" s="2"/>
      <c r="G13" s="1"/>
      <c r="H13" s="1"/>
      <c r="I13" s="1"/>
      <c r="J13" s="1"/>
      <c r="K13" s="1"/>
      <c r="L13" s="1"/>
      <c r="M13" s="1"/>
      <c r="N13" s="1"/>
      <c r="O13" s="1"/>
      <c r="P13" s="1"/>
      <c r="Q13" s="1"/>
      <c r="R13" s="1"/>
      <c r="S13" s="1"/>
      <c r="T13" s="1"/>
      <c r="U13" s="1"/>
      <c r="V13" s="1"/>
      <c r="W13" s="1"/>
      <c r="X13" s="1"/>
      <c r="Y13" s="1"/>
      <c r="Z13" s="1"/>
    </row>
    <row r="14" spans="1:26" ht="12.75" customHeight="1" x14ac:dyDescent="0.2">
      <c r="A14" s="60"/>
      <c r="B14" s="61">
        <v>1732.53</v>
      </c>
      <c r="C14" s="2" t="s">
        <v>76</v>
      </c>
      <c r="D14" s="1" t="s">
        <v>79</v>
      </c>
      <c r="E14" s="1" t="s">
        <v>80</v>
      </c>
      <c r="F14" s="2"/>
      <c r="G14" s="1"/>
      <c r="H14" s="1"/>
      <c r="I14" s="1"/>
      <c r="J14" s="1"/>
      <c r="K14" s="1"/>
      <c r="L14" s="1"/>
      <c r="M14" s="1"/>
      <c r="N14" s="1"/>
      <c r="O14" s="1"/>
      <c r="P14" s="1"/>
      <c r="Q14" s="1"/>
      <c r="R14" s="1"/>
      <c r="S14" s="1"/>
      <c r="T14" s="1"/>
      <c r="U14" s="1"/>
      <c r="V14" s="1"/>
      <c r="W14" s="1"/>
      <c r="X14" s="1"/>
      <c r="Y14" s="1"/>
      <c r="Z14" s="1"/>
    </row>
    <row r="15" spans="1:26" ht="12.75" customHeight="1" x14ac:dyDescent="0.2">
      <c r="A15" s="60"/>
      <c r="B15" s="1">
        <v>207.46</v>
      </c>
      <c r="C15" s="2" t="s">
        <v>76</v>
      </c>
      <c r="D15" s="1" t="s">
        <v>81</v>
      </c>
      <c r="E15" s="1" t="s">
        <v>78</v>
      </c>
      <c r="F15" s="2"/>
      <c r="G15" s="1"/>
      <c r="H15" s="1"/>
      <c r="I15" s="1"/>
      <c r="J15" s="1"/>
      <c r="K15" s="1"/>
      <c r="L15" s="1"/>
      <c r="M15" s="1"/>
      <c r="N15" s="1"/>
      <c r="O15" s="1"/>
      <c r="P15" s="1"/>
      <c r="Q15" s="1"/>
      <c r="R15" s="1"/>
      <c r="S15" s="1"/>
      <c r="T15" s="1"/>
      <c r="U15" s="1"/>
      <c r="V15" s="1"/>
      <c r="W15" s="1"/>
      <c r="X15" s="1"/>
      <c r="Y15" s="1"/>
      <c r="Z15" s="1"/>
    </row>
    <row r="16" spans="1:26" ht="12.75" customHeight="1" x14ac:dyDescent="0.2">
      <c r="A16" s="62">
        <v>43885</v>
      </c>
      <c r="B16" s="2">
        <v>21.4</v>
      </c>
      <c r="C16" s="2" t="s">
        <v>76</v>
      </c>
      <c r="D16" s="2" t="s">
        <v>77</v>
      </c>
      <c r="E16" s="59" t="s">
        <v>78</v>
      </c>
      <c r="F16" s="2"/>
      <c r="G16" s="1"/>
      <c r="H16" s="1"/>
      <c r="I16" s="1"/>
      <c r="J16" s="1"/>
      <c r="K16" s="1"/>
      <c r="L16" s="1"/>
      <c r="M16" s="1"/>
      <c r="N16" s="1"/>
      <c r="O16" s="1"/>
      <c r="P16" s="1"/>
      <c r="Q16" s="1"/>
      <c r="R16" s="1"/>
      <c r="S16" s="1"/>
      <c r="T16" s="1"/>
      <c r="U16" s="1"/>
      <c r="V16" s="1"/>
      <c r="W16" s="1"/>
      <c r="X16" s="1"/>
      <c r="Y16" s="1"/>
      <c r="Z16" s="1"/>
    </row>
    <row r="17" spans="1:26" ht="12.75" customHeight="1" x14ac:dyDescent="0.2">
      <c r="A17" s="63"/>
      <c r="B17" s="2">
        <v>21.96</v>
      </c>
      <c r="C17" s="2" t="s">
        <v>76</v>
      </c>
      <c r="D17" s="2" t="s">
        <v>82</v>
      </c>
      <c r="E17" s="59" t="s">
        <v>78</v>
      </c>
      <c r="F17" s="2"/>
      <c r="G17" s="1"/>
      <c r="H17" s="1"/>
      <c r="I17" s="1"/>
      <c r="J17" s="1"/>
      <c r="K17" s="1"/>
      <c r="L17" s="1"/>
      <c r="M17" s="1"/>
      <c r="N17" s="1"/>
      <c r="O17" s="1"/>
      <c r="P17" s="1"/>
      <c r="Q17" s="1"/>
      <c r="R17" s="1"/>
      <c r="S17" s="1"/>
      <c r="T17" s="1"/>
      <c r="U17" s="1"/>
      <c r="V17" s="1"/>
      <c r="W17" s="1"/>
      <c r="X17" s="1"/>
      <c r="Y17" s="1"/>
      <c r="Z17" s="1"/>
    </row>
    <row r="18" spans="1:26" ht="13.5" customHeight="1" x14ac:dyDescent="0.2">
      <c r="A18" s="62"/>
      <c r="B18" s="2">
        <v>28.08</v>
      </c>
      <c r="C18" s="2" t="s">
        <v>76</v>
      </c>
      <c r="D18" s="2" t="s">
        <v>77</v>
      </c>
      <c r="E18" s="59" t="s">
        <v>78</v>
      </c>
      <c r="F18" s="2"/>
      <c r="G18" s="1"/>
      <c r="H18" s="1"/>
      <c r="I18" s="1"/>
      <c r="J18" s="1"/>
      <c r="K18" s="1"/>
      <c r="L18" s="1"/>
      <c r="M18" s="1"/>
      <c r="N18" s="1"/>
      <c r="O18" s="1"/>
      <c r="P18" s="1"/>
      <c r="Q18" s="1"/>
      <c r="R18" s="1"/>
      <c r="S18" s="1"/>
      <c r="T18" s="1"/>
      <c r="U18" s="1"/>
      <c r="V18" s="1"/>
      <c r="W18" s="1"/>
      <c r="X18" s="1"/>
      <c r="Y18" s="1"/>
      <c r="Z18" s="1"/>
    </row>
    <row r="19" spans="1:26" ht="13.5" customHeight="1" x14ac:dyDescent="0.2">
      <c r="A19" s="64"/>
      <c r="B19" s="2">
        <v>13.37</v>
      </c>
      <c r="C19" s="2" t="s">
        <v>76</v>
      </c>
      <c r="D19" s="2" t="s">
        <v>77</v>
      </c>
      <c r="E19" s="59" t="s">
        <v>78</v>
      </c>
      <c r="F19" s="2"/>
      <c r="G19" s="1"/>
      <c r="H19" s="1"/>
      <c r="I19" s="1"/>
      <c r="J19" s="1"/>
      <c r="K19" s="1"/>
      <c r="L19" s="1"/>
      <c r="M19" s="1"/>
      <c r="N19" s="1"/>
      <c r="O19" s="1"/>
      <c r="P19" s="1"/>
      <c r="Q19" s="1"/>
      <c r="R19" s="1"/>
      <c r="S19" s="1"/>
      <c r="T19" s="1"/>
      <c r="U19" s="1"/>
      <c r="V19" s="1"/>
      <c r="W19" s="1"/>
      <c r="X19" s="1"/>
      <c r="Y19" s="1"/>
      <c r="Z19" s="1"/>
    </row>
    <row r="20" spans="1:26" ht="13.5" customHeight="1" x14ac:dyDescent="0.2">
      <c r="A20" s="64"/>
      <c r="B20" s="2">
        <v>571.29999999999995</v>
      </c>
      <c r="C20" s="2" t="s">
        <v>76</v>
      </c>
      <c r="D20" s="2" t="s">
        <v>81</v>
      </c>
      <c r="E20" s="59" t="s">
        <v>83</v>
      </c>
      <c r="F20" s="2"/>
      <c r="G20" s="1"/>
      <c r="H20" s="1"/>
      <c r="I20" s="1"/>
      <c r="J20" s="1"/>
      <c r="K20" s="1"/>
      <c r="L20" s="1"/>
      <c r="M20" s="1"/>
      <c r="N20" s="1"/>
      <c r="O20" s="1"/>
      <c r="P20" s="1"/>
      <c r="Q20" s="1"/>
      <c r="R20" s="1"/>
      <c r="S20" s="1"/>
      <c r="T20" s="1"/>
      <c r="U20" s="1"/>
      <c r="V20" s="1"/>
      <c r="W20" s="1"/>
      <c r="X20" s="1"/>
      <c r="Y20" s="1"/>
      <c r="Z20" s="1"/>
    </row>
    <row r="21" spans="1:26" ht="13.5" customHeight="1" x14ac:dyDescent="0.2">
      <c r="A21" s="64"/>
      <c r="B21" s="2">
        <v>16.52</v>
      </c>
      <c r="C21" s="2" t="s">
        <v>76</v>
      </c>
      <c r="D21" s="2" t="s">
        <v>77</v>
      </c>
      <c r="E21" s="59" t="s">
        <v>84</v>
      </c>
      <c r="F21" s="2"/>
      <c r="G21" s="1"/>
      <c r="H21" s="1"/>
      <c r="I21" s="1"/>
      <c r="J21" s="1"/>
      <c r="K21" s="1"/>
      <c r="L21" s="1"/>
      <c r="M21" s="1"/>
      <c r="N21" s="1"/>
      <c r="O21" s="1"/>
      <c r="P21" s="1"/>
      <c r="Q21" s="1"/>
      <c r="R21" s="1"/>
      <c r="S21" s="1"/>
      <c r="T21" s="1"/>
      <c r="U21" s="1"/>
      <c r="V21" s="1"/>
      <c r="W21" s="1"/>
      <c r="X21" s="1"/>
      <c r="Y21" s="1"/>
      <c r="Z21" s="1"/>
    </row>
    <row r="22" spans="1:26" ht="13.5" customHeight="1" x14ac:dyDescent="0.2">
      <c r="A22" s="64"/>
      <c r="B22" s="2">
        <v>45.23</v>
      </c>
      <c r="C22" s="2" t="s">
        <v>76</v>
      </c>
      <c r="D22" s="2" t="s">
        <v>82</v>
      </c>
      <c r="E22" s="59" t="s">
        <v>78</v>
      </c>
      <c r="F22" s="2"/>
      <c r="G22" s="1"/>
      <c r="H22" s="1"/>
      <c r="I22" s="1"/>
      <c r="J22" s="1"/>
      <c r="K22" s="1"/>
      <c r="L22" s="1"/>
      <c r="M22" s="1"/>
      <c r="N22" s="1"/>
      <c r="O22" s="1"/>
      <c r="P22" s="1"/>
      <c r="Q22" s="1"/>
      <c r="R22" s="1"/>
      <c r="S22" s="1"/>
      <c r="T22" s="1"/>
      <c r="U22" s="1"/>
      <c r="V22" s="1"/>
      <c r="W22" s="1"/>
      <c r="X22" s="1"/>
      <c r="Y22" s="1"/>
      <c r="Z22" s="1"/>
    </row>
    <row r="23" spans="1:26" ht="13.5" customHeight="1" x14ac:dyDescent="0.2">
      <c r="A23" s="64">
        <v>43886</v>
      </c>
      <c r="B23" s="2">
        <v>10.75</v>
      </c>
      <c r="C23" s="2" t="s">
        <v>76</v>
      </c>
      <c r="D23" s="2" t="s">
        <v>77</v>
      </c>
      <c r="E23" s="59" t="s">
        <v>78</v>
      </c>
      <c r="F23" s="2"/>
      <c r="G23" s="1"/>
      <c r="H23" s="1"/>
      <c r="I23" s="1"/>
      <c r="J23" s="1"/>
      <c r="K23" s="1"/>
      <c r="L23" s="1"/>
      <c r="M23" s="1"/>
      <c r="N23" s="1"/>
      <c r="O23" s="1"/>
      <c r="P23" s="1"/>
      <c r="Q23" s="1"/>
      <c r="R23" s="1"/>
      <c r="S23" s="1"/>
      <c r="T23" s="1"/>
      <c r="U23" s="1"/>
      <c r="V23" s="1"/>
      <c r="W23" s="1"/>
      <c r="X23" s="1"/>
      <c r="Y23" s="1"/>
      <c r="Z23" s="1"/>
    </row>
    <row r="24" spans="1:26" ht="13.5" customHeight="1" x14ac:dyDescent="0.2">
      <c r="A24" s="64">
        <v>43887</v>
      </c>
      <c r="B24" s="2">
        <v>23.23</v>
      </c>
      <c r="C24" s="2" t="s">
        <v>76</v>
      </c>
      <c r="D24" s="2" t="s">
        <v>77</v>
      </c>
      <c r="E24" s="59" t="s">
        <v>78</v>
      </c>
      <c r="F24" s="2"/>
      <c r="G24" s="1"/>
      <c r="H24" s="1"/>
      <c r="I24" s="1"/>
      <c r="J24" s="1"/>
      <c r="K24" s="1"/>
      <c r="L24" s="1"/>
      <c r="M24" s="1"/>
      <c r="N24" s="1"/>
      <c r="O24" s="1"/>
      <c r="P24" s="1"/>
      <c r="Q24" s="1"/>
      <c r="R24" s="1"/>
      <c r="S24" s="1"/>
      <c r="T24" s="1"/>
      <c r="U24" s="1"/>
      <c r="V24" s="1"/>
      <c r="W24" s="1"/>
      <c r="X24" s="1"/>
      <c r="Y24" s="1"/>
      <c r="Z24" s="1"/>
    </row>
    <row r="25" spans="1:26" ht="13.5" customHeight="1" x14ac:dyDescent="0.2">
      <c r="A25" s="64"/>
      <c r="B25" s="2">
        <v>129.38</v>
      </c>
      <c r="C25" s="2" t="s">
        <v>76</v>
      </c>
      <c r="D25" s="2" t="s">
        <v>85</v>
      </c>
      <c r="E25" s="59" t="s">
        <v>78</v>
      </c>
      <c r="F25" s="2"/>
      <c r="G25" s="1"/>
      <c r="H25" s="1"/>
      <c r="I25" s="1"/>
      <c r="J25" s="1"/>
      <c r="K25" s="1"/>
      <c r="L25" s="1"/>
      <c r="M25" s="1"/>
      <c r="N25" s="1"/>
      <c r="O25" s="1"/>
      <c r="P25" s="1"/>
      <c r="Q25" s="1"/>
      <c r="R25" s="1"/>
      <c r="S25" s="1"/>
      <c r="T25" s="1"/>
      <c r="U25" s="1"/>
      <c r="V25" s="1"/>
      <c r="W25" s="1"/>
      <c r="X25" s="1"/>
      <c r="Y25" s="1"/>
      <c r="Z25" s="1"/>
    </row>
    <row r="26" spans="1:26" ht="13.5" customHeight="1" x14ac:dyDescent="0.2">
      <c r="A26" s="64">
        <v>43888</v>
      </c>
      <c r="B26" s="2">
        <v>150.43</v>
      </c>
      <c r="C26" s="2" t="s">
        <v>76</v>
      </c>
      <c r="D26" s="2" t="s">
        <v>86</v>
      </c>
      <c r="E26" s="59" t="s">
        <v>84</v>
      </c>
      <c r="F26" s="2"/>
      <c r="G26" s="1"/>
      <c r="H26" s="1"/>
      <c r="I26" s="1"/>
      <c r="J26" s="1"/>
      <c r="K26" s="1"/>
      <c r="L26" s="1"/>
      <c r="M26" s="1"/>
      <c r="N26" s="1"/>
      <c r="O26" s="1"/>
      <c r="P26" s="1"/>
      <c r="Q26" s="1"/>
      <c r="R26" s="1"/>
      <c r="S26" s="1"/>
      <c r="T26" s="1"/>
      <c r="U26" s="1"/>
      <c r="V26" s="1"/>
      <c r="W26" s="1"/>
      <c r="X26" s="1"/>
      <c r="Y26" s="1"/>
      <c r="Z26" s="1"/>
    </row>
    <row r="27" spans="1:26" ht="13.5" customHeight="1" x14ac:dyDescent="0.2">
      <c r="A27" s="64"/>
      <c r="B27" s="2"/>
      <c r="C27" s="2"/>
      <c r="D27" s="2"/>
      <c r="E27" s="59"/>
      <c r="F27" s="2"/>
      <c r="G27" s="1"/>
      <c r="H27" s="1"/>
      <c r="I27" s="1"/>
      <c r="J27" s="1"/>
      <c r="K27" s="1"/>
      <c r="L27" s="1"/>
      <c r="M27" s="1"/>
      <c r="N27" s="1"/>
      <c r="O27" s="1"/>
      <c r="P27" s="1"/>
      <c r="Q27" s="1"/>
      <c r="R27" s="1"/>
      <c r="S27" s="1"/>
      <c r="T27" s="1"/>
      <c r="U27" s="1"/>
      <c r="V27" s="1"/>
      <c r="W27" s="1"/>
      <c r="X27" s="1"/>
      <c r="Y27" s="1"/>
      <c r="Z27" s="1"/>
    </row>
    <row r="28" spans="1:26" ht="13.5" customHeight="1" x14ac:dyDescent="0.2">
      <c r="A28" s="64"/>
      <c r="B28" s="2"/>
      <c r="C28" s="2"/>
      <c r="D28" s="2"/>
      <c r="E28" s="59"/>
      <c r="F28" s="2"/>
      <c r="G28" s="1"/>
      <c r="H28" s="1"/>
      <c r="I28" s="1"/>
      <c r="J28" s="1"/>
      <c r="K28" s="1"/>
      <c r="L28" s="1"/>
      <c r="M28" s="1"/>
      <c r="N28" s="1"/>
      <c r="O28" s="1"/>
      <c r="P28" s="1"/>
      <c r="Q28" s="1"/>
      <c r="R28" s="1"/>
      <c r="S28" s="1"/>
      <c r="T28" s="1"/>
      <c r="U28" s="1"/>
      <c r="V28" s="1"/>
      <c r="W28" s="1"/>
      <c r="X28" s="1"/>
      <c r="Y28" s="1"/>
      <c r="Z28" s="1"/>
    </row>
    <row r="29" spans="1:26" ht="12.75" customHeight="1" x14ac:dyDescent="0.2">
      <c r="A29" s="65"/>
      <c r="B29" s="57"/>
      <c r="C29" s="58"/>
      <c r="D29" s="58"/>
      <c r="E29" s="59"/>
      <c r="F29" s="2"/>
      <c r="G29" s="1"/>
      <c r="H29" s="1"/>
      <c r="I29" s="1"/>
      <c r="J29" s="1"/>
      <c r="K29" s="1"/>
      <c r="L29" s="1"/>
      <c r="M29" s="1"/>
      <c r="N29" s="1"/>
      <c r="O29" s="1"/>
      <c r="P29" s="1"/>
      <c r="Q29" s="1"/>
      <c r="R29" s="1"/>
      <c r="S29" s="1"/>
      <c r="T29" s="1"/>
      <c r="U29" s="1"/>
      <c r="V29" s="1"/>
      <c r="W29" s="1"/>
      <c r="X29" s="1"/>
      <c r="Y29" s="1"/>
      <c r="Z29" s="1"/>
    </row>
    <row r="30" spans="1:26" ht="12.75" customHeight="1" x14ac:dyDescent="0.2">
      <c r="A30" s="65"/>
      <c r="B30" s="57"/>
      <c r="C30" s="58"/>
      <c r="D30" s="58"/>
      <c r="E30" s="59"/>
      <c r="F30" s="2"/>
      <c r="G30" s="1"/>
      <c r="H30" s="1"/>
      <c r="I30" s="1"/>
      <c r="J30" s="1"/>
      <c r="K30" s="1"/>
      <c r="L30" s="1"/>
      <c r="M30" s="1"/>
      <c r="N30" s="1"/>
      <c r="O30" s="1"/>
      <c r="P30" s="1"/>
      <c r="Q30" s="1"/>
      <c r="R30" s="1"/>
      <c r="S30" s="1"/>
      <c r="T30" s="1"/>
      <c r="U30" s="1"/>
      <c r="V30" s="1"/>
      <c r="W30" s="1"/>
      <c r="X30" s="1"/>
      <c r="Y30" s="1"/>
      <c r="Z30" s="1"/>
    </row>
    <row r="31" spans="1:26" ht="12.75" hidden="1" customHeight="1" x14ac:dyDescent="0.2">
      <c r="A31" s="66"/>
      <c r="B31" s="67"/>
      <c r="C31" s="68"/>
      <c r="D31" s="68"/>
      <c r="E31" s="69"/>
      <c r="F31" s="2"/>
      <c r="G31" s="1"/>
      <c r="H31" s="1"/>
      <c r="I31" s="1"/>
      <c r="J31" s="1"/>
      <c r="K31" s="1"/>
      <c r="L31" s="1"/>
      <c r="M31" s="1"/>
      <c r="N31" s="1"/>
      <c r="O31" s="1"/>
      <c r="P31" s="1"/>
      <c r="Q31" s="1"/>
      <c r="R31" s="1"/>
      <c r="S31" s="1"/>
      <c r="T31" s="1"/>
      <c r="U31" s="1"/>
      <c r="V31" s="1"/>
      <c r="W31" s="1"/>
      <c r="X31" s="1"/>
      <c r="Y31" s="1"/>
      <c r="Z31" s="1"/>
    </row>
    <row r="32" spans="1:26" ht="19.5" customHeight="1" x14ac:dyDescent="0.2">
      <c r="A32" s="70" t="s">
        <v>87</v>
      </c>
      <c r="B32" s="71">
        <f>SUM(B12:B31)</f>
        <v>3045.34</v>
      </c>
      <c r="C32" s="72" t="str">
        <f>IF(SUBTOTAL(3,B12:B31)=SUBTOTAL(103,B12:B31),'Summary and sign-off'!$A$47,'Summary and sign-off'!$A$48)</f>
        <v>Check - there are no hidden rows with data</v>
      </c>
      <c r="D32" s="120" t="str">
        <f>IF('Summary and sign-off'!F54='Summary and sign-off'!F53,'Summary and sign-off'!A50,'Summary and sign-off'!A49)</f>
        <v>Check - each entry provides sufficient information</v>
      </c>
      <c r="E32" s="112"/>
      <c r="F32" s="2"/>
      <c r="G32" s="1"/>
      <c r="H32" s="1"/>
      <c r="I32" s="1"/>
      <c r="J32" s="1"/>
      <c r="K32" s="1"/>
      <c r="L32" s="1"/>
      <c r="M32" s="1"/>
      <c r="N32" s="1"/>
      <c r="O32" s="1"/>
      <c r="P32" s="1"/>
      <c r="Q32" s="1"/>
      <c r="R32" s="1"/>
      <c r="S32" s="1"/>
      <c r="T32" s="1"/>
      <c r="U32" s="1"/>
      <c r="V32" s="1"/>
      <c r="W32" s="1"/>
      <c r="X32" s="1"/>
      <c r="Y32" s="1"/>
      <c r="Z32" s="1"/>
    </row>
    <row r="33" spans="1:26" ht="10.5" customHeight="1" x14ac:dyDescent="0.2">
      <c r="A33" s="2"/>
      <c r="B33" s="28"/>
      <c r="C33" s="2"/>
      <c r="D33" s="2"/>
      <c r="E33" s="2"/>
      <c r="F33" s="2"/>
      <c r="G33" s="1"/>
      <c r="H33" s="1"/>
      <c r="I33" s="1"/>
      <c r="J33" s="1"/>
      <c r="K33" s="1"/>
      <c r="L33" s="1"/>
      <c r="M33" s="1"/>
      <c r="N33" s="1"/>
      <c r="O33" s="1"/>
      <c r="P33" s="1"/>
      <c r="Q33" s="1"/>
      <c r="R33" s="1"/>
      <c r="S33" s="1"/>
      <c r="T33" s="1"/>
      <c r="U33" s="1"/>
      <c r="V33" s="1"/>
      <c r="W33" s="1"/>
      <c r="X33" s="1"/>
      <c r="Y33" s="1"/>
      <c r="Z33" s="1"/>
    </row>
    <row r="34" spans="1:26" ht="24.75" customHeight="1" x14ac:dyDescent="0.2">
      <c r="A34" s="119" t="s">
        <v>88</v>
      </c>
      <c r="B34" s="111"/>
      <c r="C34" s="111"/>
      <c r="D34" s="111"/>
      <c r="E34" s="112"/>
      <c r="F34" s="18"/>
      <c r="G34" s="1"/>
      <c r="H34" s="1"/>
      <c r="I34" s="1"/>
      <c r="J34" s="1"/>
      <c r="K34" s="1"/>
      <c r="L34" s="1"/>
      <c r="M34" s="1"/>
      <c r="N34" s="1"/>
      <c r="O34" s="1"/>
      <c r="P34" s="1"/>
      <c r="Q34" s="1"/>
      <c r="R34" s="1"/>
      <c r="S34" s="1"/>
      <c r="T34" s="1"/>
      <c r="U34" s="1"/>
      <c r="V34" s="1"/>
      <c r="W34" s="1"/>
      <c r="X34" s="1"/>
      <c r="Y34" s="1"/>
      <c r="Z34" s="1"/>
    </row>
    <row r="35" spans="1:26" ht="27" customHeight="1" x14ac:dyDescent="0.2">
      <c r="A35" s="54" t="s">
        <v>71</v>
      </c>
      <c r="B35" s="54" t="s">
        <v>16</v>
      </c>
      <c r="C35" s="54" t="s">
        <v>89</v>
      </c>
      <c r="D35" s="54" t="s">
        <v>90</v>
      </c>
      <c r="E35" s="54" t="s">
        <v>75</v>
      </c>
      <c r="F35" s="55"/>
      <c r="G35" s="1"/>
      <c r="H35" s="1"/>
      <c r="I35" s="1"/>
      <c r="J35" s="1"/>
      <c r="K35" s="1"/>
      <c r="L35" s="1"/>
      <c r="M35" s="1"/>
      <c r="N35" s="1"/>
      <c r="O35" s="1"/>
      <c r="P35" s="1"/>
      <c r="Q35" s="1"/>
      <c r="R35" s="1"/>
      <c r="S35" s="1"/>
      <c r="T35" s="1"/>
      <c r="U35" s="1"/>
      <c r="V35" s="1"/>
      <c r="W35" s="1"/>
      <c r="X35" s="1"/>
      <c r="Y35" s="1"/>
      <c r="Z35" s="1"/>
    </row>
    <row r="36" spans="1:26" ht="12.75" hidden="1" customHeight="1" x14ac:dyDescent="0.2">
      <c r="A36" s="56"/>
      <c r="B36" s="57"/>
      <c r="C36" s="58"/>
      <c r="D36" s="58"/>
      <c r="E36" s="59"/>
      <c r="F36" s="2"/>
      <c r="G36" s="1"/>
      <c r="H36" s="1"/>
      <c r="I36" s="1"/>
      <c r="J36" s="1"/>
      <c r="K36" s="1"/>
      <c r="L36" s="1"/>
      <c r="M36" s="1"/>
      <c r="N36" s="1"/>
      <c r="O36" s="1"/>
      <c r="P36" s="1"/>
      <c r="Q36" s="1"/>
      <c r="R36" s="1"/>
      <c r="S36" s="1"/>
      <c r="T36" s="1"/>
      <c r="U36" s="1"/>
      <c r="V36" s="1"/>
      <c r="W36" s="1"/>
      <c r="X36" s="1"/>
      <c r="Y36" s="1"/>
      <c r="Z36" s="1"/>
    </row>
    <row r="37" spans="1:26" ht="12.75" customHeight="1" x14ac:dyDescent="0.2">
      <c r="A37" s="73"/>
      <c r="B37" s="74"/>
      <c r="C37" s="75"/>
      <c r="D37" s="75"/>
      <c r="E37" s="59"/>
      <c r="F37" s="2"/>
      <c r="G37" s="1"/>
      <c r="H37" s="1"/>
      <c r="I37" s="1"/>
      <c r="J37" s="1"/>
      <c r="K37" s="1"/>
      <c r="L37" s="1"/>
      <c r="M37" s="1"/>
      <c r="N37" s="1"/>
      <c r="O37" s="1"/>
      <c r="P37" s="1"/>
      <c r="Q37" s="1"/>
      <c r="R37" s="1"/>
      <c r="S37" s="1"/>
      <c r="T37" s="1"/>
      <c r="U37" s="1"/>
      <c r="V37" s="1"/>
      <c r="W37" s="1"/>
      <c r="X37" s="1"/>
      <c r="Y37" s="1"/>
      <c r="Z37" s="1"/>
    </row>
    <row r="38" spans="1:26" ht="12.75" customHeight="1" x14ac:dyDescent="0.2">
      <c r="A38" s="73"/>
      <c r="B38" s="74"/>
      <c r="C38" s="75"/>
      <c r="D38" s="75"/>
      <c r="E38" s="59"/>
      <c r="F38" s="2"/>
      <c r="G38" s="1"/>
      <c r="H38" s="1"/>
      <c r="I38" s="1"/>
      <c r="J38" s="1"/>
      <c r="K38" s="1"/>
      <c r="L38" s="1"/>
      <c r="M38" s="1"/>
      <c r="N38" s="1"/>
      <c r="O38" s="1"/>
      <c r="P38" s="1"/>
      <c r="Q38" s="1"/>
      <c r="R38" s="1"/>
      <c r="S38" s="1"/>
      <c r="T38" s="1"/>
      <c r="U38" s="1"/>
      <c r="V38" s="1"/>
      <c r="W38" s="1"/>
      <c r="X38" s="1"/>
      <c r="Y38" s="1"/>
      <c r="Z38" s="1"/>
    </row>
    <row r="39" spans="1:26" ht="12.75" customHeight="1" x14ac:dyDescent="0.2">
      <c r="A39" s="73"/>
      <c r="B39" s="74"/>
      <c r="C39" s="75"/>
      <c r="D39" s="75"/>
      <c r="E39" s="59"/>
      <c r="F39" s="2"/>
      <c r="G39" s="1"/>
      <c r="H39" s="1"/>
      <c r="I39" s="1"/>
      <c r="J39" s="1"/>
      <c r="K39" s="1"/>
      <c r="L39" s="1"/>
      <c r="M39" s="1"/>
      <c r="N39" s="1"/>
      <c r="O39" s="1"/>
      <c r="P39" s="1"/>
      <c r="Q39" s="1"/>
      <c r="R39" s="1"/>
      <c r="S39" s="1"/>
      <c r="T39" s="1"/>
      <c r="U39" s="1"/>
      <c r="V39" s="1"/>
      <c r="W39" s="1"/>
      <c r="X39" s="1"/>
      <c r="Y39" s="1"/>
      <c r="Z39" s="1"/>
    </row>
    <row r="40" spans="1:26" ht="12.75" customHeight="1" x14ac:dyDescent="0.2">
      <c r="A40" s="62">
        <v>43664</v>
      </c>
      <c r="B40" s="2">
        <v>162.61000000000001</v>
      </c>
      <c r="C40" s="2" t="s">
        <v>91</v>
      </c>
      <c r="D40" s="2" t="s">
        <v>79</v>
      </c>
      <c r="E40" s="59" t="s">
        <v>92</v>
      </c>
      <c r="F40" s="2"/>
      <c r="G40" s="1"/>
      <c r="H40" s="1"/>
      <c r="I40" s="1"/>
      <c r="J40" s="1"/>
      <c r="K40" s="1"/>
      <c r="L40" s="1"/>
      <c r="M40" s="1"/>
      <c r="N40" s="1"/>
      <c r="O40" s="1"/>
      <c r="P40" s="1"/>
      <c r="Q40" s="1"/>
      <c r="R40" s="1"/>
      <c r="S40" s="1"/>
      <c r="T40" s="1"/>
      <c r="U40" s="1"/>
      <c r="V40" s="1"/>
      <c r="W40" s="1"/>
      <c r="X40" s="1"/>
      <c r="Y40" s="1"/>
      <c r="Z40" s="1"/>
    </row>
    <row r="41" spans="1:26" ht="12.75" customHeight="1" x14ac:dyDescent="0.2">
      <c r="A41" s="64"/>
      <c r="B41" s="2">
        <v>72.25</v>
      </c>
      <c r="C41" s="2" t="s">
        <v>91</v>
      </c>
      <c r="D41" s="2" t="s">
        <v>93</v>
      </c>
      <c r="E41" s="59" t="s">
        <v>92</v>
      </c>
      <c r="F41" s="2"/>
      <c r="G41" s="1"/>
      <c r="H41" s="1"/>
      <c r="I41" s="1"/>
      <c r="J41" s="1"/>
      <c r="K41" s="1"/>
      <c r="L41" s="1"/>
      <c r="M41" s="1"/>
      <c r="N41" s="1"/>
      <c r="O41" s="1"/>
      <c r="P41" s="1"/>
      <c r="Q41" s="1"/>
      <c r="R41" s="1"/>
      <c r="S41" s="1"/>
      <c r="T41" s="1"/>
      <c r="U41" s="1"/>
      <c r="V41" s="1"/>
      <c r="W41" s="1"/>
      <c r="X41" s="1"/>
      <c r="Y41" s="1"/>
      <c r="Z41" s="1"/>
    </row>
    <row r="42" spans="1:26" ht="12.75" customHeight="1" x14ac:dyDescent="0.2">
      <c r="A42" s="64">
        <v>43665</v>
      </c>
      <c r="B42" s="2">
        <v>261.74</v>
      </c>
      <c r="C42" s="2" t="s">
        <v>91</v>
      </c>
      <c r="D42" s="2" t="s">
        <v>79</v>
      </c>
      <c r="E42" s="59" t="s">
        <v>84</v>
      </c>
      <c r="F42" s="2"/>
      <c r="G42" s="1"/>
      <c r="H42" s="1"/>
      <c r="I42" s="1"/>
      <c r="J42" s="1"/>
      <c r="K42" s="1"/>
      <c r="L42" s="1"/>
      <c r="M42" s="1"/>
      <c r="N42" s="1"/>
      <c r="O42" s="1"/>
      <c r="P42" s="1"/>
      <c r="Q42" s="1"/>
      <c r="R42" s="1"/>
      <c r="S42" s="1"/>
      <c r="T42" s="1"/>
      <c r="U42" s="1"/>
      <c r="V42" s="1"/>
      <c r="W42" s="1"/>
      <c r="X42" s="1"/>
      <c r="Y42" s="1"/>
      <c r="Z42" s="1"/>
    </row>
    <row r="43" spans="1:26" ht="12.75" customHeight="1" x14ac:dyDescent="0.2">
      <c r="A43" s="64"/>
      <c r="B43" s="2">
        <v>63.4</v>
      </c>
      <c r="C43" s="2" t="s">
        <v>91</v>
      </c>
      <c r="D43" s="2" t="s">
        <v>93</v>
      </c>
      <c r="E43" s="59" t="s">
        <v>84</v>
      </c>
      <c r="F43" s="2"/>
      <c r="G43" s="1"/>
      <c r="H43" s="1"/>
      <c r="I43" s="1"/>
      <c r="J43" s="1"/>
      <c r="K43" s="1"/>
      <c r="L43" s="1"/>
      <c r="M43" s="1"/>
      <c r="N43" s="1"/>
      <c r="O43" s="1"/>
      <c r="P43" s="1"/>
      <c r="Q43" s="1"/>
      <c r="R43" s="1"/>
      <c r="S43" s="1"/>
      <c r="T43" s="1"/>
      <c r="U43" s="1"/>
      <c r="V43" s="1"/>
      <c r="W43" s="1"/>
      <c r="X43" s="1"/>
      <c r="Y43" s="1"/>
      <c r="Z43" s="1"/>
    </row>
    <row r="44" spans="1:26" ht="12.75" customHeight="1" x14ac:dyDescent="0.2">
      <c r="A44" s="64"/>
      <c r="B44" s="2">
        <v>103.3</v>
      </c>
      <c r="C44" s="2" t="s">
        <v>91</v>
      </c>
      <c r="D44" s="2" t="s">
        <v>94</v>
      </c>
      <c r="E44" s="59" t="s">
        <v>92</v>
      </c>
      <c r="F44" s="2"/>
      <c r="G44" s="1"/>
      <c r="H44" s="1"/>
      <c r="I44" s="1"/>
      <c r="J44" s="1"/>
      <c r="K44" s="1"/>
      <c r="L44" s="1"/>
      <c r="M44" s="1"/>
      <c r="N44" s="1"/>
      <c r="O44" s="1"/>
      <c r="P44" s="1"/>
      <c r="Q44" s="1"/>
      <c r="R44" s="1"/>
      <c r="S44" s="1"/>
      <c r="T44" s="1"/>
      <c r="U44" s="1"/>
      <c r="V44" s="1"/>
      <c r="W44" s="1"/>
      <c r="X44" s="1"/>
      <c r="Y44" s="1"/>
      <c r="Z44" s="1"/>
    </row>
    <row r="45" spans="1:26" ht="12.75" customHeight="1" x14ac:dyDescent="0.2">
      <c r="A45" s="64">
        <v>43671</v>
      </c>
      <c r="B45" s="2">
        <v>99.13</v>
      </c>
      <c r="C45" s="2" t="s">
        <v>95</v>
      </c>
      <c r="D45" s="2" t="s">
        <v>96</v>
      </c>
      <c r="E45" s="59" t="s">
        <v>84</v>
      </c>
      <c r="F45" s="2"/>
      <c r="G45" s="1"/>
      <c r="H45" s="1"/>
      <c r="I45" s="1"/>
      <c r="J45" s="1"/>
      <c r="K45" s="1"/>
      <c r="L45" s="1"/>
      <c r="M45" s="1"/>
      <c r="N45" s="1"/>
      <c r="O45" s="1"/>
      <c r="P45" s="1"/>
      <c r="Q45" s="1"/>
      <c r="R45" s="1"/>
      <c r="S45" s="1"/>
      <c r="T45" s="1"/>
      <c r="U45" s="1"/>
      <c r="V45" s="1"/>
      <c r="W45" s="1"/>
      <c r="X45" s="1"/>
      <c r="Y45" s="1"/>
      <c r="Z45" s="1"/>
    </row>
    <row r="46" spans="1:26" ht="12.75" customHeight="1" x14ac:dyDescent="0.2">
      <c r="A46" s="64"/>
      <c r="B46" s="2">
        <v>108.92</v>
      </c>
      <c r="C46" s="2" t="s">
        <v>95</v>
      </c>
      <c r="D46" s="2" t="s">
        <v>97</v>
      </c>
      <c r="E46" s="56" t="s">
        <v>92</v>
      </c>
      <c r="F46" s="56"/>
      <c r="G46" s="56"/>
      <c r="H46" s="56"/>
      <c r="I46" s="56"/>
      <c r="J46" s="56"/>
      <c r="K46" s="56"/>
      <c r="L46" s="56"/>
      <c r="M46" s="56"/>
      <c r="N46" s="56"/>
      <c r="O46" s="56"/>
      <c r="P46" s="56"/>
      <c r="Q46" s="56"/>
      <c r="R46" s="56"/>
      <c r="S46" s="56"/>
      <c r="T46" s="56"/>
      <c r="U46" s="56"/>
      <c r="V46" s="56"/>
      <c r="W46" s="56"/>
      <c r="X46" s="56"/>
      <c r="Y46" s="56"/>
      <c r="Z46" s="1"/>
    </row>
    <row r="47" spans="1:26" ht="12.75" customHeight="1" x14ac:dyDescent="0.2">
      <c r="A47" s="64">
        <v>43676</v>
      </c>
      <c r="B47" s="2">
        <v>44.35</v>
      </c>
      <c r="C47" s="2" t="s">
        <v>95</v>
      </c>
      <c r="D47" s="2" t="s">
        <v>98</v>
      </c>
      <c r="E47" s="56" t="s">
        <v>92</v>
      </c>
      <c r="F47" s="56"/>
      <c r="G47" s="56"/>
      <c r="H47" s="56"/>
      <c r="I47" s="56"/>
      <c r="J47" s="56"/>
      <c r="K47" s="56"/>
      <c r="L47" s="56"/>
      <c r="M47" s="56"/>
      <c r="N47" s="56"/>
      <c r="O47" s="56"/>
      <c r="P47" s="56"/>
      <c r="Q47" s="56"/>
      <c r="R47" s="56"/>
      <c r="S47" s="56"/>
      <c r="T47" s="56"/>
      <c r="U47" s="56"/>
      <c r="V47" s="56"/>
      <c r="W47" s="56"/>
      <c r="X47" s="56"/>
      <c r="Y47" s="56"/>
      <c r="Z47" s="1"/>
    </row>
    <row r="48" spans="1:26" ht="12.75" customHeight="1" x14ac:dyDescent="0.2">
      <c r="A48" s="64"/>
      <c r="B48" s="2">
        <v>261.74</v>
      </c>
      <c r="C48" s="2" t="s">
        <v>95</v>
      </c>
      <c r="D48" s="2" t="s">
        <v>79</v>
      </c>
      <c r="E48" s="56" t="s">
        <v>92</v>
      </c>
      <c r="F48" s="56"/>
      <c r="G48" s="56"/>
      <c r="H48" s="56"/>
      <c r="I48" s="56"/>
      <c r="J48" s="56"/>
      <c r="K48" s="56"/>
      <c r="L48" s="56"/>
      <c r="M48" s="56"/>
      <c r="N48" s="56"/>
      <c r="O48" s="56"/>
      <c r="P48" s="56"/>
      <c r="Q48" s="56"/>
      <c r="R48" s="56"/>
      <c r="S48" s="56"/>
      <c r="T48" s="56"/>
      <c r="U48" s="56"/>
      <c r="V48" s="56"/>
      <c r="W48" s="56"/>
      <c r="X48" s="56"/>
      <c r="Y48" s="56"/>
      <c r="Z48" s="1"/>
    </row>
    <row r="49" spans="1:26" ht="12.75" customHeight="1" x14ac:dyDescent="0.2">
      <c r="A49" s="64"/>
      <c r="B49" s="2">
        <v>72.010000000000005</v>
      </c>
      <c r="C49" s="2" t="s">
        <v>95</v>
      </c>
      <c r="D49" s="2" t="s">
        <v>93</v>
      </c>
      <c r="E49" s="56" t="s">
        <v>92</v>
      </c>
      <c r="F49" s="56"/>
      <c r="G49" s="56"/>
      <c r="H49" s="56"/>
      <c r="I49" s="56"/>
      <c r="J49" s="56"/>
      <c r="K49" s="56"/>
      <c r="L49" s="56"/>
      <c r="M49" s="56"/>
      <c r="N49" s="56"/>
      <c r="O49" s="56"/>
      <c r="P49" s="56"/>
      <c r="Q49" s="56"/>
      <c r="R49" s="56"/>
      <c r="S49" s="56"/>
      <c r="T49" s="56"/>
      <c r="U49" s="56"/>
      <c r="V49" s="56"/>
      <c r="W49" s="56"/>
      <c r="X49" s="56"/>
      <c r="Y49" s="56"/>
      <c r="Z49" s="1"/>
    </row>
    <row r="50" spans="1:26" ht="12.75" customHeight="1" x14ac:dyDescent="0.2">
      <c r="A50" s="64"/>
      <c r="B50" s="2">
        <v>103.3</v>
      </c>
      <c r="C50" s="2" t="s">
        <v>99</v>
      </c>
      <c r="D50" s="2" t="s">
        <v>94</v>
      </c>
      <c r="E50" s="56" t="s">
        <v>92</v>
      </c>
      <c r="F50" s="56"/>
      <c r="G50" s="56"/>
      <c r="H50" s="56"/>
      <c r="I50" s="56"/>
      <c r="J50" s="56"/>
      <c r="K50" s="56"/>
      <c r="L50" s="56"/>
      <c r="M50" s="56"/>
      <c r="N50" s="56"/>
      <c r="O50" s="56"/>
      <c r="P50" s="56"/>
      <c r="Q50" s="56"/>
      <c r="R50" s="56"/>
      <c r="S50" s="56"/>
      <c r="T50" s="56"/>
      <c r="U50" s="56"/>
      <c r="V50" s="56"/>
      <c r="W50" s="56"/>
      <c r="X50" s="56"/>
      <c r="Y50" s="56"/>
      <c r="Z50" s="1"/>
    </row>
    <row r="51" spans="1:26" ht="12.75" customHeight="1" x14ac:dyDescent="0.2">
      <c r="A51" s="64">
        <v>43677</v>
      </c>
      <c r="B51" s="2">
        <v>10.87</v>
      </c>
      <c r="C51" s="2" t="s">
        <v>95</v>
      </c>
      <c r="D51" s="2" t="s">
        <v>98</v>
      </c>
      <c r="E51" s="56" t="s">
        <v>92</v>
      </c>
      <c r="F51" s="56"/>
      <c r="G51" s="56"/>
      <c r="H51" s="56"/>
      <c r="I51" s="56"/>
      <c r="J51" s="56"/>
      <c r="K51" s="56"/>
      <c r="L51" s="56"/>
      <c r="M51" s="56"/>
      <c r="N51" s="56"/>
      <c r="O51" s="56"/>
      <c r="P51" s="56"/>
      <c r="Q51" s="56"/>
      <c r="R51" s="56"/>
      <c r="S51" s="56"/>
      <c r="T51" s="56"/>
      <c r="U51" s="56"/>
      <c r="V51" s="56"/>
      <c r="W51" s="56"/>
      <c r="X51" s="56"/>
      <c r="Y51" s="56"/>
      <c r="Z51" s="1"/>
    </row>
    <row r="52" spans="1:26" ht="12.75" customHeight="1" x14ac:dyDescent="0.2">
      <c r="A52" s="64"/>
      <c r="B52" s="2">
        <v>188.7</v>
      </c>
      <c r="C52" s="2" t="s">
        <v>95</v>
      </c>
      <c r="D52" s="2" t="s">
        <v>79</v>
      </c>
      <c r="E52" s="56" t="s">
        <v>84</v>
      </c>
      <c r="F52" s="56"/>
      <c r="G52" s="56"/>
      <c r="H52" s="56"/>
      <c r="I52" s="56"/>
      <c r="J52" s="56"/>
      <c r="K52" s="56"/>
      <c r="L52" s="56"/>
      <c r="M52" s="56"/>
      <c r="N52" s="56"/>
      <c r="O52" s="56"/>
      <c r="P52" s="56"/>
      <c r="Q52" s="56"/>
      <c r="R52" s="56"/>
      <c r="S52" s="56"/>
      <c r="T52" s="56"/>
      <c r="U52" s="56"/>
      <c r="V52" s="56"/>
      <c r="W52" s="56"/>
      <c r="X52" s="56"/>
      <c r="Y52" s="56"/>
      <c r="Z52" s="1"/>
    </row>
    <row r="53" spans="1:26" ht="12.75" customHeight="1" x14ac:dyDescent="0.2">
      <c r="A53" s="64"/>
      <c r="B53" s="2">
        <v>36.68</v>
      </c>
      <c r="C53" s="2" t="s">
        <v>99</v>
      </c>
      <c r="D53" s="2" t="s">
        <v>93</v>
      </c>
      <c r="E53" s="56" t="s">
        <v>84</v>
      </c>
      <c r="F53" s="56"/>
      <c r="G53" s="56"/>
      <c r="H53" s="56"/>
      <c r="I53" s="56"/>
      <c r="J53" s="56"/>
      <c r="K53" s="56"/>
      <c r="L53" s="56"/>
      <c r="M53" s="56"/>
      <c r="N53" s="56"/>
      <c r="O53" s="56"/>
      <c r="P53" s="56"/>
      <c r="Q53" s="56"/>
      <c r="R53" s="56"/>
      <c r="S53" s="56"/>
      <c r="T53" s="56"/>
      <c r="U53" s="56"/>
      <c r="V53" s="56"/>
      <c r="W53" s="56"/>
      <c r="X53" s="56"/>
      <c r="Y53" s="56"/>
      <c r="Z53" s="1"/>
    </row>
    <row r="54" spans="1:26" ht="12.75" customHeight="1" x14ac:dyDescent="0.2">
      <c r="A54" s="64"/>
      <c r="B54" s="2">
        <v>103.3</v>
      </c>
      <c r="C54" s="2" t="s">
        <v>95</v>
      </c>
      <c r="D54" s="2" t="s">
        <v>94</v>
      </c>
      <c r="E54" s="56" t="s">
        <v>92</v>
      </c>
      <c r="F54" s="56"/>
      <c r="G54" s="56"/>
      <c r="H54" s="56"/>
      <c r="I54" s="56"/>
      <c r="J54" s="56"/>
      <c r="K54" s="56"/>
      <c r="L54" s="56"/>
      <c r="M54" s="56"/>
      <c r="N54" s="56"/>
      <c r="O54" s="56"/>
      <c r="P54" s="56"/>
      <c r="Q54" s="56"/>
      <c r="R54" s="56"/>
      <c r="S54" s="56"/>
      <c r="T54" s="56"/>
      <c r="U54" s="56"/>
      <c r="V54" s="56"/>
      <c r="W54" s="56"/>
      <c r="X54" s="56"/>
      <c r="Y54" s="56"/>
      <c r="Z54" s="1"/>
    </row>
    <row r="55" spans="1:26" ht="12.75" customHeight="1" x14ac:dyDescent="0.2">
      <c r="A55" s="64">
        <v>43678</v>
      </c>
      <c r="B55" s="2">
        <v>51.3</v>
      </c>
      <c r="C55" s="2" t="s">
        <v>95</v>
      </c>
      <c r="D55" s="2" t="s">
        <v>96</v>
      </c>
      <c r="E55" s="56" t="s">
        <v>84</v>
      </c>
      <c r="F55" s="56"/>
      <c r="G55" s="56"/>
      <c r="H55" s="56"/>
      <c r="I55" s="56"/>
      <c r="J55" s="56"/>
      <c r="K55" s="56"/>
      <c r="L55" s="56"/>
      <c r="M55" s="56"/>
      <c r="N55" s="56"/>
      <c r="O55" s="56"/>
      <c r="P55" s="56"/>
      <c r="Q55" s="56"/>
      <c r="R55" s="56"/>
      <c r="S55" s="56"/>
      <c r="T55" s="56"/>
      <c r="U55" s="56"/>
      <c r="V55" s="56"/>
      <c r="W55" s="56"/>
      <c r="X55" s="56"/>
      <c r="Y55" s="56"/>
      <c r="Z55" s="1"/>
    </row>
    <row r="56" spans="1:26" ht="12.75" customHeight="1" x14ac:dyDescent="0.2">
      <c r="A56" s="64"/>
      <c r="B56" s="2">
        <v>69.55</v>
      </c>
      <c r="C56" s="2" t="s">
        <v>95</v>
      </c>
      <c r="D56" s="2" t="s">
        <v>97</v>
      </c>
      <c r="E56" s="56" t="s">
        <v>92</v>
      </c>
      <c r="F56" s="56"/>
      <c r="G56" s="56"/>
      <c r="H56" s="56"/>
      <c r="I56" s="56"/>
      <c r="J56" s="56"/>
      <c r="K56" s="56"/>
      <c r="L56" s="56"/>
      <c r="M56" s="56"/>
      <c r="N56" s="56"/>
      <c r="O56" s="56"/>
      <c r="P56" s="56"/>
      <c r="Q56" s="56"/>
      <c r="R56" s="56"/>
      <c r="S56" s="56"/>
      <c r="T56" s="56"/>
      <c r="U56" s="56"/>
      <c r="V56" s="56"/>
      <c r="W56" s="56"/>
      <c r="X56" s="56"/>
      <c r="Y56" s="56"/>
      <c r="Z56" s="1"/>
    </row>
    <row r="57" spans="1:26" ht="12.75" customHeight="1" x14ac:dyDescent="0.2">
      <c r="A57" s="64">
        <v>43682</v>
      </c>
      <c r="B57" s="2">
        <v>162.61000000000001</v>
      </c>
      <c r="C57" s="2" t="s">
        <v>100</v>
      </c>
      <c r="D57" s="2" t="s">
        <v>79</v>
      </c>
      <c r="E57" s="56" t="s">
        <v>92</v>
      </c>
      <c r="F57" s="56"/>
      <c r="G57" s="56"/>
      <c r="H57" s="56"/>
      <c r="I57" s="56"/>
      <c r="J57" s="56"/>
      <c r="K57" s="56"/>
      <c r="L57" s="56"/>
      <c r="M57" s="56"/>
      <c r="N57" s="56"/>
      <c r="O57" s="56"/>
      <c r="P57" s="56"/>
      <c r="Q57" s="56"/>
      <c r="R57" s="56"/>
      <c r="S57" s="56"/>
      <c r="T57" s="56"/>
      <c r="U57" s="56"/>
      <c r="V57" s="56"/>
      <c r="W57" s="56"/>
      <c r="X57" s="56"/>
      <c r="Y57" s="56"/>
      <c r="Z57" s="1"/>
    </row>
    <row r="58" spans="1:26" ht="12.75" customHeight="1" x14ac:dyDescent="0.2">
      <c r="A58" s="64"/>
      <c r="B58" s="2">
        <v>57.6</v>
      </c>
      <c r="C58" s="2" t="s">
        <v>100</v>
      </c>
      <c r="D58" s="2" t="s">
        <v>93</v>
      </c>
      <c r="E58" s="56" t="s">
        <v>92</v>
      </c>
      <c r="F58" s="56"/>
      <c r="G58" s="56"/>
      <c r="H58" s="56"/>
      <c r="I58" s="56"/>
      <c r="J58" s="56"/>
      <c r="K58" s="56"/>
      <c r="L58" s="56"/>
      <c r="M58" s="56"/>
      <c r="N58" s="56"/>
      <c r="O58" s="56"/>
      <c r="P58" s="56"/>
      <c r="Q58" s="56"/>
      <c r="R58" s="56"/>
      <c r="S58" s="56"/>
      <c r="T58" s="56"/>
      <c r="U58" s="56"/>
      <c r="V58" s="56"/>
      <c r="W58" s="56"/>
      <c r="X58" s="56"/>
      <c r="Y58" s="56"/>
      <c r="Z58" s="1"/>
    </row>
    <row r="59" spans="1:26" ht="12.75" customHeight="1" x14ac:dyDescent="0.2">
      <c r="A59" s="62">
        <v>43683</v>
      </c>
      <c r="B59" s="2">
        <v>43.04</v>
      </c>
      <c r="C59" s="2" t="s">
        <v>100</v>
      </c>
      <c r="D59" s="2" t="s">
        <v>101</v>
      </c>
      <c r="E59" s="56" t="s">
        <v>92</v>
      </c>
      <c r="F59" s="56"/>
      <c r="G59" s="56"/>
      <c r="H59" s="56"/>
      <c r="I59" s="56"/>
      <c r="J59" s="56"/>
      <c r="K59" s="56"/>
      <c r="L59" s="56"/>
      <c r="M59" s="56"/>
      <c r="N59" s="56"/>
      <c r="O59" s="56"/>
      <c r="P59" s="56"/>
      <c r="Q59" s="56"/>
      <c r="R59" s="56"/>
      <c r="S59" s="56"/>
      <c r="T59" s="56"/>
      <c r="U59" s="56"/>
      <c r="V59" s="56"/>
      <c r="W59" s="56"/>
      <c r="X59" s="56"/>
      <c r="Y59" s="56"/>
      <c r="Z59" s="1"/>
    </row>
    <row r="60" spans="1:26" ht="12.75" customHeight="1" x14ac:dyDescent="0.2">
      <c r="A60" s="62"/>
      <c r="B60" s="2">
        <v>188.7</v>
      </c>
      <c r="C60" s="2" t="s">
        <v>100</v>
      </c>
      <c r="D60" s="2" t="s">
        <v>79</v>
      </c>
      <c r="E60" s="56" t="s">
        <v>84</v>
      </c>
      <c r="F60" s="56"/>
      <c r="G60" s="56"/>
      <c r="H60" s="56"/>
      <c r="I60" s="56"/>
      <c r="J60" s="56"/>
      <c r="K60" s="56"/>
      <c r="L60" s="56"/>
      <c r="M60" s="56"/>
      <c r="N60" s="56"/>
      <c r="O60" s="56"/>
      <c r="P60" s="56"/>
      <c r="Q60" s="56"/>
      <c r="R60" s="56"/>
      <c r="S60" s="56"/>
      <c r="T60" s="56"/>
      <c r="U60" s="56"/>
      <c r="V60" s="56"/>
      <c r="W60" s="56"/>
      <c r="X60" s="56"/>
      <c r="Y60" s="56"/>
      <c r="Z60" s="1"/>
    </row>
    <row r="61" spans="1:26" ht="12.75" customHeight="1" x14ac:dyDescent="0.2">
      <c r="A61" s="62"/>
      <c r="B61" s="2">
        <v>41.53</v>
      </c>
      <c r="C61" s="2" t="s">
        <v>100</v>
      </c>
      <c r="D61" s="2" t="s">
        <v>93</v>
      </c>
      <c r="E61" s="56" t="s">
        <v>84</v>
      </c>
      <c r="F61" s="56"/>
      <c r="G61" s="56"/>
      <c r="H61" s="56"/>
      <c r="I61" s="56"/>
      <c r="J61" s="56"/>
      <c r="K61" s="56"/>
      <c r="L61" s="56"/>
      <c r="M61" s="56"/>
      <c r="N61" s="56"/>
      <c r="O61" s="56"/>
      <c r="P61" s="56"/>
      <c r="Q61" s="56"/>
      <c r="R61" s="56"/>
      <c r="S61" s="56"/>
      <c r="T61" s="56"/>
      <c r="U61" s="56"/>
      <c r="V61" s="56"/>
      <c r="W61" s="56"/>
      <c r="X61" s="56"/>
      <c r="Y61" s="56"/>
      <c r="Z61" s="1"/>
    </row>
    <row r="62" spans="1:26" ht="12.75" customHeight="1" x14ac:dyDescent="0.2">
      <c r="A62" s="62"/>
      <c r="B62" s="2">
        <v>103.3</v>
      </c>
      <c r="C62" s="2" t="s">
        <v>100</v>
      </c>
      <c r="D62" s="2" t="s">
        <v>94</v>
      </c>
      <c r="E62" s="56" t="s">
        <v>92</v>
      </c>
      <c r="F62" s="56"/>
      <c r="G62" s="56"/>
      <c r="H62" s="56"/>
      <c r="I62" s="56"/>
      <c r="J62" s="56"/>
      <c r="K62" s="56"/>
      <c r="L62" s="56"/>
      <c r="M62" s="56"/>
      <c r="N62" s="56"/>
      <c r="O62" s="56"/>
      <c r="P62" s="56"/>
      <c r="Q62" s="56"/>
      <c r="R62" s="56"/>
      <c r="S62" s="56"/>
      <c r="T62" s="56"/>
      <c r="U62" s="56"/>
      <c r="V62" s="56"/>
      <c r="W62" s="56"/>
      <c r="X62" s="56"/>
      <c r="Y62" s="56"/>
      <c r="Z62" s="1"/>
    </row>
    <row r="63" spans="1:26" ht="12.75" customHeight="1" x14ac:dyDescent="0.2">
      <c r="A63" s="62"/>
      <c r="B63" s="2">
        <v>40.17</v>
      </c>
      <c r="C63" s="2" t="s">
        <v>100</v>
      </c>
      <c r="D63" s="2" t="s">
        <v>101</v>
      </c>
      <c r="E63" s="56" t="s">
        <v>92</v>
      </c>
      <c r="F63" s="56"/>
      <c r="G63" s="56"/>
      <c r="H63" s="56"/>
      <c r="I63" s="56"/>
      <c r="J63" s="56"/>
      <c r="K63" s="56"/>
      <c r="L63" s="56"/>
      <c r="M63" s="56"/>
      <c r="N63" s="56"/>
      <c r="O63" s="56"/>
      <c r="P63" s="56"/>
      <c r="Q63" s="56"/>
      <c r="R63" s="56"/>
      <c r="S63" s="56"/>
      <c r="T63" s="56"/>
      <c r="U63" s="56"/>
      <c r="V63" s="56"/>
      <c r="W63" s="56"/>
      <c r="X63" s="56"/>
      <c r="Y63" s="56"/>
      <c r="Z63" s="1"/>
    </row>
    <row r="64" spans="1:26" ht="12.75" customHeight="1" x14ac:dyDescent="0.2">
      <c r="A64" s="62">
        <v>43684</v>
      </c>
      <c r="B64" s="2">
        <v>51.3</v>
      </c>
      <c r="C64" s="2" t="s">
        <v>100</v>
      </c>
      <c r="D64" s="2" t="s">
        <v>96</v>
      </c>
      <c r="E64" s="56" t="s">
        <v>84</v>
      </c>
      <c r="F64" s="56"/>
      <c r="G64" s="56"/>
      <c r="H64" s="56"/>
      <c r="I64" s="56"/>
      <c r="J64" s="56"/>
      <c r="K64" s="56"/>
      <c r="L64" s="56"/>
      <c r="M64" s="56"/>
      <c r="N64" s="56"/>
      <c r="O64" s="56"/>
      <c r="P64" s="56"/>
      <c r="Q64" s="56"/>
      <c r="R64" s="56"/>
      <c r="S64" s="56"/>
      <c r="T64" s="56"/>
      <c r="U64" s="56"/>
      <c r="V64" s="56"/>
      <c r="W64" s="56"/>
      <c r="X64" s="56"/>
      <c r="Y64" s="56"/>
      <c r="Z64" s="1"/>
    </row>
    <row r="65" spans="1:26" ht="12.75" customHeight="1" x14ac:dyDescent="0.2">
      <c r="A65" s="62">
        <v>43689</v>
      </c>
      <c r="B65" s="2">
        <v>20.78</v>
      </c>
      <c r="C65" s="2" t="s">
        <v>102</v>
      </c>
      <c r="D65" s="2" t="s">
        <v>101</v>
      </c>
      <c r="E65" s="56" t="s">
        <v>92</v>
      </c>
      <c r="F65" s="56"/>
      <c r="G65" s="56"/>
      <c r="H65" s="56"/>
      <c r="I65" s="56"/>
      <c r="J65" s="56"/>
      <c r="K65" s="56"/>
      <c r="L65" s="56"/>
      <c r="M65" s="56"/>
      <c r="N65" s="56"/>
      <c r="O65" s="56"/>
      <c r="P65" s="56"/>
      <c r="Q65" s="56"/>
      <c r="R65" s="56"/>
      <c r="S65" s="56"/>
      <c r="T65" s="56"/>
      <c r="U65" s="56"/>
      <c r="V65" s="56"/>
      <c r="W65" s="56"/>
      <c r="X65" s="56"/>
      <c r="Y65" s="56"/>
      <c r="Z65" s="1"/>
    </row>
    <row r="66" spans="1:26" ht="12.75" customHeight="1" x14ac:dyDescent="0.2">
      <c r="A66" s="62"/>
      <c r="B66" s="2">
        <v>214.78</v>
      </c>
      <c r="C66" s="2" t="s">
        <v>102</v>
      </c>
      <c r="D66" s="2" t="s">
        <v>79</v>
      </c>
      <c r="E66" s="56" t="s">
        <v>92</v>
      </c>
      <c r="F66" s="56"/>
      <c r="G66" s="56"/>
      <c r="H66" s="56"/>
      <c r="I66" s="56"/>
      <c r="J66" s="56"/>
      <c r="K66" s="56"/>
      <c r="L66" s="56"/>
      <c r="M66" s="56"/>
      <c r="N66" s="56"/>
      <c r="O66" s="56"/>
      <c r="P66" s="56"/>
      <c r="Q66" s="56"/>
      <c r="R66" s="56"/>
      <c r="S66" s="56"/>
      <c r="T66" s="56"/>
      <c r="U66" s="56"/>
      <c r="V66" s="56"/>
      <c r="W66" s="56"/>
      <c r="X66" s="56"/>
      <c r="Y66" s="56"/>
      <c r="Z66" s="1"/>
    </row>
    <row r="67" spans="1:26" ht="12.75" customHeight="1" x14ac:dyDescent="0.2">
      <c r="A67" s="62"/>
      <c r="B67" s="2">
        <v>298.26</v>
      </c>
      <c r="C67" s="2" t="s">
        <v>102</v>
      </c>
      <c r="D67" s="2" t="s">
        <v>79</v>
      </c>
      <c r="E67" s="56" t="s">
        <v>84</v>
      </c>
      <c r="F67" s="56"/>
      <c r="G67" s="56"/>
      <c r="H67" s="56"/>
      <c r="I67" s="56"/>
      <c r="J67" s="56"/>
      <c r="K67" s="56"/>
      <c r="L67" s="56"/>
      <c r="M67" s="56"/>
      <c r="N67" s="56"/>
      <c r="O67" s="56"/>
      <c r="P67" s="56"/>
      <c r="Q67" s="56"/>
      <c r="R67" s="56"/>
      <c r="S67" s="56"/>
      <c r="T67" s="56"/>
      <c r="U67" s="56"/>
      <c r="V67" s="56"/>
      <c r="W67" s="56"/>
      <c r="X67" s="56"/>
      <c r="Y67" s="56"/>
      <c r="Z67" s="1"/>
    </row>
    <row r="68" spans="1:26" ht="12.75" customHeight="1" x14ac:dyDescent="0.2">
      <c r="A68" s="62"/>
      <c r="B68" s="2">
        <v>103.3</v>
      </c>
      <c r="C68" s="2" t="s">
        <v>102</v>
      </c>
      <c r="D68" s="2" t="s">
        <v>94</v>
      </c>
      <c r="E68" s="56" t="s">
        <v>92</v>
      </c>
      <c r="F68" s="56"/>
      <c r="G68" s="56"/>
      <c r="H68" s="56"/>
      <c r="I68" s="56"/>
      <c r="J68" s="56"/>
      <c r="K68" s="56"/>
      <c r="L68" s="56"/>
      <c r="M68" s="56"/>
      <c r="N68" s="56"/>
      <c r="O68" s="56"/>
      <c r="P68" s="56"/>
      <c r="Q68" s="56"/>
      <c r="R68" s="56"/>
      <c r="S68" s="56"/>
      <c r="T68" s="56"/>
      <c r="U68" s="56"/>
      <c r="V68" s="56"/>
      <c r="W68" s="56"/>
      <c r="X68" s="56"/>
      <c r="Y68" s="56"/>
      <c r="Z68" s="1"/>
    </row>
    <row r="69" spans="1:26" ht="12.75" customHeight="1" x14ac:dyDescent="0.2">
      <c r="A69" s="62">
        <v>43690</v>
      </c>
      <c r="B69" s="2">
        <v>51.3</v>
      </c>
      <c r="C69" s="2" t="s">
        <v>102</v>
      </c>
      <c r="D69" s="2" t="s">
        <v>101</v>
      </c>
      <c r="E69" s="56" t="s">
        <v>92</v>
      </c>
      <c r="F69" s="56"/>
      <c r="G69" s="56"/>
      <c r="H69" s="56"/>
      <c r="I69" s="56"/>
      <c r="J69" s="56"/>
      <c r="K69" s="56"/>
      <c r="L69" s="56"/>
      <c r="M69" s="56"/>
      <c r="N69" s="56"/>
      <c r="O69" s="56"/>
      <c r="P69" s="56"/>
      <c r="Q69" s="56"/>
      <c r="R69" s="56"/>
      <c r="S69" s="56"/>
      <c r="T69" s="56"/>
      <c r="U69" s="56"/>
      <c r="V69" s="56"/>
      <c r="W69" s="56"/>
      <c r="X69" s="56"/>
      <c r="Y69" s="56"/>
      <c r="Z69" s="1"/>
    </row>
    <row r="70" spans="1:26" ht="12.75" customHeight="1" x14ac:dyDescent="0.2">
      <c r="A70" s="62">
        <v>43691</v>
      </c>
      <c r="B70" s="2">
        <v>171.3</v>
      </c>
      <c r="C70" s="2" t="s">
        <v>103</v>
      </c>
      <c r="D70" s="2" t="s">
        <v>79</v>
      </c>
      <c r="E70" s="56" t="s">
        <v>104</v>
      </c>
      <c r="F70" s="56"/>
      <c r="G70" s="56"/>
      <c r="H70" s="56"/>
      <c r="I70" s="56"/>
      <c r="J70" s="56"/>
      <c r="K70" s="56"/>
      <c r="L70" s="56"/>
      <c r="M70" s="56"/>
      <c r="N70" s="56"/>
      <c r="O70" s="56"/>
      <c r="P70" s="56"/>
      <c r="Q70" s="56"/>
      <c r="R70" s="56"/>
      <c r="S70" s="56"/>
      <c r="T70" s="56"/>
      <c r="U70" s="56"/>
      <c r="V70" s="56"/>
      <c r="W70" s="56"/>
      <c r="X70" s="56"/>
      <c r="Y70" s="56"/>
      <c r="Z70" s="1"/>
    </row>
    <row r="71" spans="1:26" ht="12.75" customHeight="1" x14ac:dyDescent="0.2">
      <c r="A71" s="62"/>
      <c r="B71" s="2">
        <v>171.3</v>
      </c>
      <c r="C71" s="2" t="s">
        <v>103</v>
      </c>
      <c r="D71" s="2" t="s">
        <v>79</v>
      </c>
      <c r="E71" s="56" t="s">
        <v>84</v>
      </c>
      <c r="F71" s="56"/>
      <c r="G71" s="56"/>
      <c r="H71" s="56"/>
      <c r="I71" s="56"/>
      <c r="J71" s="56"/>
      <c r="K71" s="56"/>
      <c r="L71" s="56"/>
      <c r="M71" s="56"/>
      <c r="N71" s="56"/>
      <c r="O71" s="56"/>
      <c r="P71" s="56"/>
      <c r="Q71" s="56"/>
      <c r="R71" s="56"/>
      <c r="S71" s="56"/>
      <c r="T71" s="56"/>
      <c r="U71" s="56"/>
      <c r="V71" s="56"/>
      <c r="W71" s="56"/>
      <c r="X71" s="56"/>
      <c r="Y71" s="56"/>
      <c r="Z71" s="1"/>
    </row>
    <row r="72" spans="1:26" ht="12.75" customHeight="1" x14ac:dyDescent="0.2">
      <c r="A72" s="62"/>
      <c r="B72" s="2">
        <v>103.3</v>
      </c>
      <c r="C72" s="2" t="s">
        <v>103</v>
      </c>
      <c r="D72" s="2" t="s">
        <v>94</v>
      </c>
      <c r="E72" s="56" t="s">
        <v>104</v>
      </c>
      <c r="F72" s="56"/>
      <c r="G72" s="56"/>
      <c r="H72" s="56"/>
      <c r="I72" s="56"/>
      <c r="J72" s="56"/>
      <c r="K72" s="56"/>
      <c r="L72" s="56"/>
      <c r="M72" s="56"/>
      <c r="N72" s="56"/>
      <c r="O72" s="56"/>
      <c r="P72" s="56"/>
      <c r="Q72" s="56"/>
      <c r="R72" s="56"/>
      <c r="S72" s="56"/>
      <c r="T72" s="56"/>
      <c r="U72" s="56"/>
      <c r="V72" s="56"/>
      <c r="W72" s="56"/>
      <c r="X72" s="56"/>
      <c r="Y72" s="56"/>
      <c r="Z72" s="1"/>
    </row>
    <row r="73" spans="1:26" ht="12.75" customHeight="1" x14ac:dyDescent="0.2">
      <c r="A73" s="62">
        <v>43692</v>
      </c>
      <c r="B73" s="2">
        <v>51.3</v>
      </c>
      <c r="C73" s="2" t="s">
        <v>103</v>
      </c>
      <c r="D73" s="2" t="s">
        <v>96</v>
      </c>
      <c r="E73" s="56" t="s">
        <v>84</v>
      </c>
      <c r="F73" s="56"/>
      <c r="G73" s="56"/>
      <c r="H73" s="56"/>
      <c r="I73" s="56"/>
      <c r="J73" s="56"/>
      <c r="K73" s="56"/>
      <c r="L73" s="56"/>
      <c r="M73" s="56"/>
      <c r="N73" s="56"/>
      <c r="O73" s="56"/>
      <c r="P73" s="56"/>
      <c r="Q73" s="56"/>
      <c r="R73" s="56"/>
      <c r="S73" s="56"/>
      <c r="T73" s="56"/>
      <c r="U73" s="56"/>
      <c r="V73" s="56"/>
      <c r="W73" s="56"/>
      <c r="X73" s="56"/>
      <c r="Y73" s="56"/>
      <c r="Z73" s="1"/>
    </row>
    <row r="74" spans="1:26" ht="12.75" customHeight="1" x14ac:dyDescent="0.2">
      <c r="A74" s="62"/>
      <c r="B74" s="2">
        <v>93.91</v>
      </c>
      <c r="C74" s="2" t="s">
        <v>105</v>
      </c>
      <c r="D74" s="2" t="s">
        <v>79</v>
      </c>
      <c r="E74" s="56" t="s">
        <v>106</v>
      </c>
      <c r="F74" s="56"/>
      <c r="G74" s="56"/>
      <c r="H74" s="56"/>
      <c r="I74" s="56"/>
      <c r="J74" s="56"/>
      <c r="K74" s="56"/>
      <c r="L74" s="56"/>
      <c r="M74" s="56"/>
      <c r="N74" s="56"/>
      <c r="O74" s="56"/>
      <c r="P74" s="56"/>
      <c r="Q74" s="56"/>
      <c r="R74" s="56"/>
      <c r="S74" s="56"/>
      <c r="T74" s="56"/>
      <c r="U74" s="56"/>
      <c r="V74" s="56"/>
      <c r="W74" s="56"/>
      <c r="X74" s="56"/>
      <c r="Y74" s="56"/>
      <c r="Z74" s="1"/>
    </row>
    <row r="75" spans="1:26" ht="12.75" customHeight="1" x14ac:dyDescent="0.2">
      <c r="A75" s="62">
        <v>43693</v>
      </c>
      <c r="B75" s="2">
        <v>93.13</v>
      </c>
      <c r="C75" s="2" t="s">
        <v>105</v>
      </c>
      <c r="D75" s="2" t="s">
        <v>81</v>
      </c>
      <c r="E75" s="56" t="s">
        <v>107</v>
      </c>
      <c r="F75" s="56"/>
      <c r="G75" s="56"/>
      <c r="H75" s="56"/>
      <c r="I75" s="56"/>
      <c r="J75" s="56"/>
      <c r="K75" s="56"/>
      <c r="L75" s="56"/>
      <c r="M75" s="56"/>
      <c r="N75" s="56"/>
      <c r="O75" s="56"/>
      <c r="P75" s="56"/>
      <c r="Q75" s="56"/>
      <c r="R75" s="56"/>
      <c r="S75" s="56"/>
      <c r="T75" s="56"/>
      <c r="U75" s="56"/>
      <c r="V75" s="56"/>
      <c r="W75" s="56"/>
      <c r="X75" s="56"/>
      <c r="Y75" s="56"/>
      <c r="Z75" s="1"/>
    </row>
    <row r="76" spans="1:26" ht="12.75" customHeight="1" x14ac:dyDescent="0.2">
      <c r="A76" s="62"/>
      <c r="B76" s="2">
        <v>162.61000000000001</v>
      </c>
      <c r="C76" s="2" t="s">
        <v>105</v>
      </c>
      <c r="D76" s="2" t="s">
        <v>79</v>
      </c>
      <c r="E76" s="56" t="s">
        <v>84</v>
      </c>
      <c r="F76" s="56"/>
      <c r="G76" s="56"/>
      <c r="H76" s="56"/>
      <c r="I76" s="56"/>
      <c r="J76" s="56"/>
      <c r="K76" s="56"/>
      <c r="L76" s="56"/>
      <c r="M76" s="56"/>
      <c r="N76" s="56"/>
      <c r="O76" s="56"/>
      <c r="P76" s="56"/>
      <c r="Q76" s="56"/>
      <c r="R76" s="56"/>
      <c r="S76" s="56"/>
      <c r="T76" s="56"/>
      <c r="U76" s="56"/>
      <c r="V76" s="56"/>
      <c r="W76" s="56"/>
      <c r="X76" s="56"/>
      <c r="Y76" s="56"/>
      <c r="Z76" s="1"/>
    </row>
    <row r="77" spans="1:26" ht="12.75" customHeight="1" x14ac:dyDescent="0.2">
      <c r="A77" s="62"/>
      <c r="B77" s="2">
        <v>103.3</v>
      </c>
      <c r="C77" s="2" t="s">
        <v>105</v>
      </c>
      <c r="D77" s="2" t="s">
        <v>94</v>
      </c>
      <c r="E77" s="56" t="s">
        <v>106</v>
      </c>
      <c r="F77" s="56"/>
      <c r="G77" s="56"/>
      <c r="H77" s="56"/>
      <c r="I77" s="56"/>
      <c r="J77" s="56"/>
      <c r="K77" s="56"/>
      <c r="L77" s="56"/>
      <c r="M77" s="56"/>
      <c r="N77" s="56"/>
      <c r="O77" s="56"/>
      <c r="P77" s="56"/>
      <c r="Q77" s="56"/>
      <c r="R77" s="56"/>
      <c r="S77" s="56"/>
      <c r="T77" s="56"/>
      <c r="U77" s="56"/>
      <c r="V77" s="56"/>
      <c r="W77" s="56"/>
      <c r="X77" s="56"/>
      <c r="Y77" s="56"/>
      <c r="Z77" s="1"/>
    </row>
    <row r="78" spans="1:26" ht="12.75" customHeight="1" x14ac:dyDescent="0.2">
      <c r="A78" s="62">
        <v>43694</v>
      </c>
      <c r="B78" s="2">
        <v>99.13</v>
      </c>
      <c r="C78" s="2" t="s">
        <v>105</v>
      </c>
      <c r="D78" s="2" t="s">
        <v>96</v>
      </c>
      <c r="E78" s="56" t="s">
        <v>84</v>
      </c>
      <c r="F78" s="56"/>
      <c r="G78" s="56"/>
      <c r="H78" s="56"/>
      <c r="I78" s="56"/>
      <c r="J78" s="56"/>
      <c r="K78" s="56"/>
      <c r="L78" s="56"/>
      <c r="M78" s="56"/>
      <c r="N78" s="56"/>
      <c r="O78" s="56"/>
      <c r="P78" s="56"/>
      <c r="Q78" s="56"/>
      <c r="R78" s="56"/>
      <c r="S78" s="56"/>
      <c r="T78" s="56"/>
      <c r="U78" s="56"/>
      <c r="V78" s="56"/>
      <c r="W78" s="56"/>
      <c r="X78" s="56"/>
      <c r="Y78" s="56"/>
      <c r="Z78" s="1"/>
    </row>
    <row r="79" spans="1:26" ht="12.75" customHeight="1" x14ac:dyDescent="0.2">
      <c r="A79" s="62">
        <v>43696</v>
      </c>
      <c r="B79" s="2">
        <v>171.3</v>
      </c>
      <c r="C79" s="2" t="s">
        <v>108</v>
      </c>
      <c r="D79" s="2" t="s">
        <v>79</v>
      </c>
      <c r="E79" s="56" t="s">
        <v>104</v>
      </c>
      <c r="F79" s="56"/>
      <c r="G79" s="56"/>
      <c r="H79" s="56"/>
      <c r="I79" s="56"/>
      <c r="J79" s="56"/>
      <c r="K79" s="56"/>
      <c r="L79" s="56"/>
      <c r="M79" s="56"/>
      <c r="N79" s="56"/>
      <c r="O79" s="56"/>
      <c r="P79" s="56"/>
      <c r="Q79" s="56"/>
      <c r="R79" s="56"/>
      <c r="S79" s="56"/>
      <c r="T79" s="56"/>
      <c r="U79" s="56"/>
      <c r="V79" s="56"/>
      <c r="W79" s="56"/>
      <c r="X79" s="56"/>
      <c r="Y79" s="56"/>
      <c r="Z79" s="1"/>
    </row>
    <row r="80" spans="1:26" ht="12.75" customHeight="1" x14ac:dyDescent="0.2">
      <c r="A80" s="62"/>
      <c r="B80" s="2">
        <v>93.91</v>
      </c>
      <c r="C80" s="2" t="s">
        <v>108</v>
      </c>
      <c r="D80" s="2" t="s">
        <v>79</v>
      </c>
      <c r="E80" s="56" t="s">
        <v>84</v>
      </c>
      <c r="F80" s="56"/>
      <c r="G80" s="56"/>
      <c r="H80" s="56"/>
      <c r="I80" s="56"/>
      <c r="J80" s="56"/>
      <c r="K80" s="56"/>
      <c r="L80" s="56"/>
      <c r="M80" s="56"/>
      <c r="N80" s="56"/>
      <c r="O80" s="56"/>
      <c r="P80" s="56"/>
      <c r="Q80" s="56"/>
      <c r="R80" s="56"/>
      <c r="S80" s="56"/>
      <c r="T80" s="56"/>
      <c r="U80" s="56"/>
      <c r="V80" s="56"/>
      <c r="W80" s="56"/>
      <c r="X80" s="56"/>
      <c r="Y80" s="56"/>
      <c r="Z80" s="1"/>
    </row>
    <row r="81" spans="1:26" ht="12.75" customHeight="1" x14ac:dyDescent="0.2">
      <c r="A81" s="62"/>
      <c r="B81" s="2">
        <v>103.3</v>
      </c>
      <c r="C81" s="2" t="s">
        <v>108</v>
      </c>
      <c r="D81" s="2" t="s">
        <v>94</v>
      </c>
      <c r="E81" s="56" t="s">
        <v>104</v>
      </c>
      <c r="F81" s="56"/>
      <c r="G81" s="56"/>
      <c r="H81" s="56"/>
      <c r="I81" s="56"/>
      <c r="J81" s="56"/>
      <c r="K81" s="56"/>
      <c r="L81" s="56"/>
      <c r="M81" s="56"/>
      <c r="N81" s="56"/>
      <c r="O81" s="56"/>
      <c r="P81" s="56"/>
      <c r="Q81" s="56"/>
      <c r="R81" s="56"/>
      <c r="S81" s="56"/>
      <c r="T81" s="56"/>
      <c r="U81" s="56"/>
      <c r="V81" s="56"/>
      <c r="W81" s="56"/>
      <c r="X81" s="56"/>
      <c r="Y81" s="56"/>
      <c r="Z81" s="1"/>
    </row>
    <row r="82" spans="1:26" ht="12.75" customHeight="1" x14ac:dyDescent="0.2">
      <c r="A82" s="62">
        <v>43697</v>
      </c>
      <c r="B82" s="2">
        <v>162.61000000000001</v>
      </c>
      <c r="C82" s="2" t="s">
        <v>109</v>
      </c>
      <c r="D82" s="2" t="s">
        <v>79</v>
      </c>
      <c r="E82" s="56" t="s">
        <v>92</v>
      </c>
      <c r="F82" s="56"/>
      <c r="G82" s="56"/>
      <c r="H82" s="56"/>
      <c r="I82" s="56"/>
      <c r="J82" s="56"/>
      <c r="K82" s="56"/>
      <c r="L82" s="56"/>
      <c r="M82" s="56"/>
      <c r="N82" s="56"/>
      <c r="O82" s="56"/>
      <c r="P82" s="56"/>
      <c r="Q82" s="56"/>
      <c r="R82" s="56"/>
      <c r="S82" s="56"/>
      <c r="T82" s="56"/>
      <c r="U82" s="56"/>
      <c r="V82" s="56"/>
      <c r="W82" s="56"/>
      <c r="X82" s="56"/>
      <c r="Y82" s="56"/>
      <c r="Z82" s="1"/>
    </row>
    <row r="83" spans="1:26" ht="12.75" customHeight="1" x14ac:dyDescent="0.2">
      <c r="A83" s="62"/>
      <c r="B83" s="2">
        <v>121.59</v>
      </c>
      <c r="C83" s="2" t="s">
        <v>109</v>
      </c>
      <c r="D83" s="2" t="s">
        <v>93</v>
      </c>
      <c r="E83" s="56" t="s">
        <v>92</v>
      </c>
      <c r="F83" s="56"/>
      <c r="G83" s="56"/>
      <c r="H83" s="56"/>
      <c r="I83" s="56"/>
      <c r="J83" s="56"/>
      <c r="K83" s="56"/>
      <c r="L83" s="56"/>
      <c r="M83" s="56"/>
      <c r="N83" s="56"/>
      <c r="O83" s="56"/>
      <c r="P83" s="56"/>
      <c r="Q83" s="56"/>
      <c r="R83" s="56"/>
      <c r="S83" s="56"/>
      <c r="T83" s="56"/>
      <c r="U83" s="56"/>
      <c r="V83" s="56"/>
      <c r="W83" s="56"/>
      <c r="X83" s="56"/>
      <c r="Y83" s="56"/>
      <c r="Z83" s="1"/>
    </row>
    <row r="84" spans="1:26" ht="12.75" customHeight="1" x14ac:dyDescent="0.2">
      <c r="A84" s="62"/>
      <c r="B84" s="2">
        <v>103.3</v>
      </c>
      <c r="C84" s="2" t="s">
        <v>109</v>
      </c>
      <c r="D84" s="2" t="s">
        <v>94</v>
      </c>
      <c r="E84" s="56" t="s">
        <v>92</v>
      </c>
      <c r="F84" s="56"/>
      <c r="G84" s="56"/>
      <c r="H84" s="56"/>
      <c r="I84" s="56"/>
      <c r="J84" s="56"/>
      <c r="K84" s="56"/>
      <c r="L84" s="56"/>
      <c r="M84" s="56"/>
      <c r="N84" s="56"/>
      <c r="O84" s="56"/>
      <c r="P84" s="56"/>
      <c r="Q84" s="56"/>
      <c r="R84" s="56"/>
      <c r="S84" s="56"/>
      <c r="T84" s="56"/>
      <c r="U84" s="56"/>
      <c r="V84" s="56"/>
      <c r="W84" s="56"/>
      <c r="X84" s="56"/>
      <c r="Y84" s="56"/>
      <c r="Z84" s="1"/>
    </row>
    <row r="85" spans="1:26" ht="12.75" customHeight="1" x14ac:dyDescent="0.2">
      <c r="A85" s="62">
        <v>43698</v>
      </c>
      <c r="B85" s="2">
        <v>136.52000000000001</v>
      </c>
      <c r="C85" s="2" t="s">
        <v>109</v>
      </c>
      <c r="D85" s="2" t="s">
        <v>79</v>
      </c>
      <c r="E85" s="56" t="s">
        <v>84</v>
      </c>
      <c r="F85" s="56"/>
      <c r="G85" s="56"/>
      <c r="H85" s="56"/>
      <c r="I85" s="56"/>
      <c r="J85" s="56"/>
      <c r="K85" s="56"/>
      <c r="L85" s="56"/>
      <c r="M85" s="56"/>
      <c r="N85" s="56"/>
      <c r="O85" s="56"/>
      <c r="P85" s="56"/>
      <c r="Q85" s="56"/>
      <c r="R85" s="56"/>
      <c r="S85" s="56"/>
      <c r="T85" s="56"/>
      <c r="U85" s="56"/>
      <c r="V85" s="56"/>
      <c r="W85" s="56"/>
      <c r="X85" s="56"/>
      <c r="Y85" s="56"/>
      <c r="Z85" s="1"/>
    </row>
    <row r="86" spans="1:26" ht="12.75" customHeight="1" x14ac:dyDescent="0.2">
      <c r="A86" s="62"/>
      <c r="B86" s="2">
        <v>49.71</v>
      </c>
      <c r="C86" s="2" t="s">
        <v>109</v>
      </c>
      <c r="D86" s="2" t="s">
        <v>93</v>
      </c>
      <c r="E86" s="56" t="s">
        <v>84</v>
      </c>
      <c r="F86" s="56"/>
      <c r="G86" s="56"/>
      <c r="H86" s="56"/>
      <c r="I86" s="56"/>
      <c r="J86" s="56"/>
      <c r="K86" s="56"/>
      <c r="L86" s="56"/>
      <c r="M86" s="56"/>
      <c r="N86" s="56"/>
      <c r="O86" s="56"/>
      <c r="P86" s="56"/>
      <c r="Q86" s="56"/>
      <c r="R86" s="56"/>
      <c r="S86" s="56"/>
      <c r="T86" s="56"/>
      <c r="U86" s="56"/>
      <c r="V86" s="56"/>
      <c r="W86" s="56"/>
      <c r="X86" s="56"/>
      <c r="Y86" s="56"/>
      <c r="Z86" s="1"/>
    </row>
    <row r="87" spans="1:26" ht="12.75" customHeight="1" x14ac:dyDescent="0.2">
      <c r="A87" s="62">
        <v>43699</v>
      </c>
      <c r="B87" s="2">
        <v>51.3</v>
      </c>
      <c r="C87" s="2" t="s">
        <v>109</v>
      </c>
      <c r="D87" s="2" t="s">
        <v>96</v>
      </c>
      <c r="E87" s="56" t="s">
        <v>84</v>
      </c>
      <c r="F87" s="56"/>
      <c r="G87" s="56"/>
      <c r="H87" s="56"/>
      <c r="I87" s="56"/>
      <c r="J87" s="56"/>
      <c r="K87" s="56"/>
      <c r="L87" s="56"/>
      <c r="M87" s="56"/>
      <c r="N87" s="56"/>
      <c r="O87" s="56"/>
      <c r="P87" s="56"/>
      <c r="Q87" s="56"/>
      <c r="R87" s="56"/>
      <c r="S87" s="56"/>
      <c r="T87" s="56"/>
      <c r="U87" s="56"/>
      <c r="V87" s="56"/>
      <c r="W87" s="56"/>
      <c r="X87" s="56"/>
      <c r="Y87" s="56"/>
      <c r="Z87" s="1"/>
    </row>
    <row r="88" spans="1:26" ht="12.75" customHeight="1" x14ac:dyDescent="0.2">
      <c r="A88" s="62"/>
      <c r="B88" s="2">
        <v>56.57</v>
      </c>
      <c r="C88" s="2" t="s">
        <v>110</v>
      </c>
      <c r="D88" s="2" t="s">
        <v>97</v>
      </c>
      <c r="E88" s="56" t="s">
        <v>92</v>
      </c>
      <c r="F88" s="56"/>
      <c r="G88" s="56"/>
      <c r="H88" s="56"/>
      <c r="I88" s="56"/>
      <c r="J88" s="56"/>
      <c r="K88" s="56"/>
      <c r="L88" s="56"/>
      <c r="M88" s="56"/>
      <c r="N88" s="56"/>
      <c r="O88" s="56"/>
      <c r="P88" s="56"/>
      <c r="Q88" s="56"/>
      <c r="R88" s="56"/>
      <c r="S88" s="56"/>
      <c r="T88" s="56"/>
      <c r="U88" s="56"/>
      <c r="V88" s="56"/>
      <c r="W88" s="56"/>
      <c r="X88" s="56"/>
      <c r="Y88" s="56"/>
      <c r="Z88" s="1"/>
    </row>
    <row r="89" spans="1:26" ht="12.75" customHeight="1" x14ac:dyDescent="0.2">
      <c r="A89" s="62">
        <v>43700</v>
      </c>
      <c r="B89" s="2">
        <v>15.02</v>
      </c>
      <c r="C89" s="2" t="s">
        <v>110</v>
      </c>
      <c r="D89" s="2" t="s">
        <v>97</v>
      </c>
      <c r="E89" s="56" t="s">
        <v>92</v>
      </c>
      <c r="F89" s="56"/>
      <c r="G89" s="56"/>
      <c r="H89" s="56"/>
      <c r="I89" s="56"/>
      <c r="J89" s="56"/>
      <c r="K89" s="56"/>
      <c r="L89" s="56"/>
      <c r="M89" s="56"/>
      <c r="N89" s="56"/>
      <c r="O89" s="56"/>
      <c r="P89" s="56"/>
      <c r="Q89" s="56"/>
      <c r="R89" s="56"/>
      <c r="S89" s="56"/>
      <c r="T89" s="56"/>
      <c r="U89" s="56"/>
      <c r="V89" s="56"/>
      <c r="W89" s="56"/>
      <c r="X89" s="56"/>
      <c r="Y89" s="56"/>
      <c r="Z89" s="1"/>
    </row>
    <row r="90" spans="1:26" ht="12.75" customHeight="1" x14ac:dyDescent="0.2">
      <c r="A90" s="62"/>
      <c r="B90" s="2">
        <v>214.78</v>
      </c>
      <c r="C90" s="2" t="s">
        <v>91</v>
      </c>
      <c r="D90" s="2" t="s">
        <v>79</v>
      </c>
      <c r="E90" s="56" t="s">
        <v>92</v>
      </c>
      <c r="F90" s="56"/>
      <c r="G90" s="56"/>
      <c r="H90" s="56"/>
      <c r="I90" s="56"/>
      <c r="J90" s="56"/>
      <c r="K90" s="56"/>
      <c r="L90" s="56"/>
      <c r="M90" s="56"/>
      <c r="N90" s="56"/>
      <c r="O90" s="56"/>
      <c r="P90" s="56"/>
      <c r="Q90" s="56"/>
      <c r="R90" s="56"/>
      <c r="S90" s="56"/>
      <c r="T90" s="56"/>
      <c r="U90" s="56"/>
      <c r="V90" s="56"/>
      <c r="W90" s="56"/>
      <c r="X90" s="56"/>
      <c r="Y90" s="56"/>
      <c r="Z90" s="1"/>
    </row>
    <row r="91" spans="1:26" ht="12.75" customHeight="1" x14ac:dyDescent="0.2">
      <c r="A91" s="62"/>
      <c r="B91" s="2">
        <v>261.74</v>
      </c>
      <c r="C91" s="2" t="s">
        <v>91</v>
      </c>
      <c r="D91" s="2" t="s">
        <v>79</v>
      </c>
      <c r="E91" s="56" t="s">
        <v>84</v>
      </c>
      <c r="F91" s="56"/>
      <c r="G91" s="56"/>
      <c r="H91" s="56"/>
      <c r="I91" s="56"/>
      <c r="J91" s="56"/>
      <c r="K91" s="56"/>
      <c r="L91" s="56"/>
      <c r="M91" s="56"/>
      <c r="N91" s="56"/>
      <c r="O91" s="56"/>
      <c r="P91" s="56"/>
      <c r="Q91" s="56"/>
      <c r="R91" s="56"/>
      <c r="S91" s="56"/>
      <c r="T91" s="56"/>
      <c r="U91" s="56"/>
      <c r="V91" s="56"/>
      <c r="W91" s="56"/>
      <c r="X91" s="56"/>
      <c r="Y91" s="56"/>
      <c r="Z91" s="1"/>
    </row>
    <row r="92" spans="1:26" ht="12.75" customHeight="1" x14ac:dyDescent="0.2">
      <c r="A92" s="62"/>
      <c r="B92" s="2">
        <v>103.3</v>
      </c>
      <c r="C92" s="2" t="s">
        <v>91</v>
      </c>
      <c r="D92" s="2" t="s">
        <v>94</v>
      </c>
      <c r="E92" s="56" t="s">
        <v>92</v>
      </c>
      <c r="F92" s="56"/>
      <c r="G92" s="56"/>
      <c r="H92" s="56"/>
      <c r="I92" s="56"/>
      <c r="J92" s="56"/>
      <c r="K92" s="56"/>
      <c r="L92" s="56"/>
      <c r="M92" s="56"/>
      <c r="N92" s="56"/>
      <c r="O92" s="56"/>
      <c r="P92" s="56"/>
      <c r="Q92" s="56"/>
      <c r="R92" s="56"/>
      <c r="S92" s="56"/>
      <c r="T92" s="56"/>
      <c r="U92" s="56"/>
      <c r="V92" s="56"/>
      <c r="W92" s="56"/>
      <c r="X92" s="56"/>
      <c r="Y92" s="56"/>
      <c r="Z92" s="1"/>
    </row>
    <row r="93" spans="1:26" ht="12.75" customHeight="1" x14ac:dyDescent="0.2">
      <c r="A93" s="62">
        <v>43701</v>
      </c>
      <c r="B93" s="2">
        <v>51.3</v>
      </c>
      <c r="C93" s="2" t="s">
        <v>91</v>
      </c>
      <c r="D93" s="2" t="s">
        <v>96</v>
      </c>
      <c r="E93" s="56" t="s">
        <v>84</v>
      </c>
      <c r="F93" s="56"/>
      <c r="G93" s="56"/>
      <c r="H93" s="56"/>
      <c r="I93" s="56"/>
      <c r="J93" s="56"/>
      <c r="K93" s="56"/>
      <c r="L93" s="56"/>
      <c r="M93" s="56"/>
      <c r="N93" s="56"/>
      <c r="O93" s="56"/>
      <c r="P93" s="56"/>
      <c r="Q93" s="56"/>
      <c r="R93" s="56"/>
      <c r="S93" s="56"/>
      <c r="T93" s="56"/>
      <c r="U93" s="56"/>
      <c r="V93" s="56"/>
      <c r="W93" s="56"/>
      <c r="X93" s="56"/>
      <c r="Y93" s="56"/>
      <c r="Z93" s="1"/>
    </row>
    <row r="94" spans="1:26" ht="12.75" customHeight="1" x14ac:dyDescent="0.2">
      <c r="A94" s="62"/>
      <c r="B94" s="2">
        <v>42.42</v>
      </c>
      <c r="C94" s="2" t="s">
        <v>91</v>
      </c>
      <c r="D94" s="2" t="s">
        <v>97</v>
      </c>
      <c r="E94" s="56" t="s">
        <v>92</v>
      </c>
      <c r="F94" s="56"/>
      <c r="G94" s="56"/>
      <c r="H94" s="56"/>
      <c r="I94" s="56"/>
      <c r="J94" s="56"/>
      <c r="K94" s="56"/>
      <c r="L94" s="56"/>
      <c r="M94" s="56"/>
      <c r="N94" s="56"/>
      <c r="O94" s="56"/>
      <c r="P94" s="56"/>
      <c r="Q94" s="56"/>
      <c r="R94" s="56"/>
      <c r="S94" s="56"/>
      <c r="T94" s="56"/>
      <c r="U94" s="56"/>
      <c r="V94" s="56"/>
      <c r="W94" s="56"/>
      <c r="X94" s="56"/>
      <c r="Y94" s="56"/>
      <c r="Z94" s="1"/>
    </row>
    <row r="95" spans="1:26" ht="12.75" customHeight="1" x14ac:dyDescent="0.2">
      <c r="A95" s="62">
        <v>43703</v>
      </c>
      <c r="B95" s="2">
        <v>47.83</v>
      </c>
      <c r="C95" s="2" t="s">
        <v>91</v>
      </c>
      <c r="D95" s="2" t="s">
        <v>96</v>
      </c>
      <c r="E95" s="56" t="s">
        <v>84</v>
      </c>
      <c r="F95" s="56"/>
      <c r="G95" s="56"/>
      <c r="H95" s="56"/>
      <c r="I95" s="56"/>
      <c r="J95" s="56"/>
      <c r="K95" s="56"/>
      <c r="L95" s="56"/>
      <c r="M95" s="56"/>
      <c r="N95" s="56"/>
      <c r="O95" s="56"/>
      <c r="P95" s="56"/>
      <c r="Q95" s="56"/>
      <c r="R95" s="56"/>
      <c r="S95" s="56"/>
      <c r="T95" s="56"/>
      <c r="U95" s="56"/>
      <c r="V95" s="56"/>
      <c r="W95" s="56"/>
      <c r="X95" s="56"/>
      <c r="Y95" s="56"/>
      <c r="Z95" s="1"/>
    </row>
    <row r="96" spans="1:26" ht="12.75" customHeight="1" x14ac:dyDescent="0.2">
      <c r="A96" s="62"/>
      <c r="B96" s="2">
        <v>21.34</v>
      </c>
      <c r="C96" s="2" t="s">
        <v>91</v>
      </c>
      <c r="D96" s="2" t="s">
        <v>101</v>
      </c>
      <c r="E96" s="56" t="s">
        <v>92</v>
      </c>
      <c r="F96" s="56"/>
      <c r="G96" s="56"/>
      <c r="H96" s="56"/>
      <c r="I96" s="56"/>
      <c r="J96" s="56"/>
      <c r="K96" s="56"/>
      <c r="L96" s="56"/>
      <c r="M96" s="56"/>
      <c r="N96" s="56"/>
      <c r="O96" s="56"/>
      <c r="P96" s="56"/>
      <c r="Q96" s="56"/>
      <c r="R96" s="56"/>
      <c r="S96" s="56"/>
      <c r="T96" s="56"/>
      <c r="U96" s="56"/>
      <c r="V96" s="56"/>
      <c r="W96" s="56"/>
      <c r="X96" s="56"/>
      <c r="Y96" s="56"/>
      <c r="Z96" s="1"/>
    </row>
    <row r="97" spans="1:26" ht="12.75" customHeight="1" x14ac:dyDescent="0.2">
      <c r="A97" s="62"/>
      <c r="B97" s="2">
        <v>49.65</v>
      </c>
      <c r="C97" s="2" t="s">
        <v>91</v>
      </c>
      <c r="D97" s="2" t="s">
        <v>101</v>
      </c>
      <c r="E97" s="56" t="s">
        <v>92</v>
      </c>
      <c r="F97" s="56"/>
      <c r="G97" s="56"/>
      <c r="H97" s="56"/>
      <c r="I97" s="56"/>
      <c r="J97" s="56"/>
      <c r="K97" s="56"/>
      <c r="L97" s="56"/>
      <c r="M97" s="56"/>
      <c r="N97" s="56"/>
      <c r="O97" s="56"/>
      <c r="P97" s="56"/>
      <c r="Q97" s="56"/>
      <c r="R97" s="56"/>
      <c r="S97" s="56"/>
      <c r="T97" s="56"/>
      <c r="U97" s="56"/>
      <c r="V97" s="56"/>
      <c r="W97" s="56"/>
      <c r="X97" s="56"/>
      <c r="Y97" s="56"/>
      <c r="Z97" s="1"/>
    </row>
    <row r="98" spans="1:26" ht="12.75" customHeight="1" x14ac:dyDescent="0.2">
      <c r="A98" s="62">
        <v>43705</v>
      </c>
      <c r="B98" s="2">
        <v>11.71</v>
      </c>
      <c r="C98" s="2" t="s">
        <v>111</v>
      </c>
      <c r="D98" s="2" t="s">
        <v>112</v>
      </c>
      <c r="E98" s="56" t="s">
        <v>84</v>
      </c>
      <c r="F98" s="56"/>
      <c r="G98" s="56"/>
      <c r="H98" s="56"/>
      <c r="I98" s="56"/>
      <c r="J98" s="56"/>
      <c r="K98" s="56"/>
      <c r="L98" s="56"/>
      <c r="M98" s="56"/>
      <c r="N98" s="56"/>
      <c r="O98" s="56"/>
      <c r="P98" s="56"/>
      <c r="Q98" s="56"/>
      <c r="R98" s="56"/>
      <c r="S98" s="56"/>
      <c r="T98" s="56"/>
      <c r="U98" s="56"/>
      <c r="V98" s="56"/>
      <c r="W98" s="56"/>
      <c r="X98" s="56"/>
      <c r="Y98" s="56"/>
      <c r="Z98" s="1"/>
    </row>
    <row r="99" spans="1:26" ht="12.75" customHeight="1" x14ac:dyDescent="0.2">
      <c r="A99" s="62">
        <v>43706</v>
      </c>
      <c r="B99" s="2">
        <v>14.16</v>
      </c>
      <c r="C99" s="2" t="s">
        <v>113</v>
      </c>
      <c r="D99" s="2" t="s">
        <v>112</v>
      </c>
      <c r="E99" s="56" t="s">
        <v>84</v>
      </c>
      <c r="F99" s="56"/>
      <c r="G99" s="56"/>
      <c r="H99" s="56"/>
      <c r="I99" s="56"/>
      <c r="J99" s="56"/>
      <c r="K99" s="56"/>
      <c r="L99" s="56"/>
      <c r="M99" s="56"/>
      <c r="N99" s="56"/>
      <c r="O99" s="56"/>
      <c r="P99" s="56"/>
      <c r="Q99" s="56"/>
      <c r="R99" s="56"/>
      <c r="S99" s="56"/>
      <c r="T99" s="56"/>
      <c r="U99" s="56"/>
      <c r="V99" s="56"/>
      <c r="W99" s="56"/>
      <c r="X99" s="56"/>
      <c r="Y99" s="56"/>
      <c r="Z99" s="1"/>
    </row>
    <row r="100" spans="1:26" ht="12.75" customHeight="1" x14ac:dyDescent="0.2">
      <c r="A100" s="62"/>
      <c r="B100" s="2">
        <v>9.33</v>
      </c>
      <c r="C100" s="2" t="s">
        <v>113</v>
      </c>
      <c r="D100" s="2" t="s">
        <v>112</v>
      </c>
      <c r="E100" s="56" t="s">
        <v>84</v>
      </c>
      <c r="F100" s="56"/>
      <c r="G100" s="56"/>
      <c r="H100" s="56"/>
      <c r="I100" s="56"/>
      <c r="J100" s="56"/>
      <c r="K100" s="56"/>
      <c r="L100" s="56"/>
      <c r="M100" s="56"/>
      <c r="N100" s="56"/>
      <c r="O100" s="56"/>
      <c r="P100" s="56"/>
      <c r="Q100" s="56"/>
      <c r="R100" s="56"/>
      <c r="S100" s="56"/>
      <c r="T100" s="56"/>
      <c r="U100" s="56"/>
      <c r="V100" s="56"/>
      <c r="W100" s="56"/>
      <c r="X100" s="56"/>
      <c r="Y100" s="56"/>
      <c r="Z100" s="1"/>
    </row>
    <row r="101" spans="1:26" ht="12.75" customHeight="1" x14ac:dyDescent="0.2">
      <c r="A101" s="62">
        <v>43710</v>
      </c>
      <c r="B101" s="2">
        <v>47.12</v>
      </c>
      <c r="C101" s="2" t="s">
        <v>114</v>
      </c>
      <c r="D101" s="2" t="s">
        <v>101</v>
      </c>
      <c r="E101" s="56" t="s">
        <v>84</v>
      </c>
      <c r="F101" s="56"/>
      <c r="G101" s="56"/>
      <c r="H101" s="56"/>
      <c r="I101" s="56"/>
      <c r="J101" s="56"/>
      <c r="K101" s="56"/>
      <c r="L101" s="56"/>
      <c r="M101" s="56"/>
      <c r="N101" s="56"/>
      <c r="O101" s="56"/>
      <c r="P101" s="56"/>
      <c r="Q101" s="56"/>
      <c r="R101" s="56"/>
      <c r="S101" s="56"/>
      <c r="T101" s="56"/>
      <c r="U101" s="56"/>
      <c r="V101" s="56"/>
      <c r="W101" s="56"/>
      <c r="X101" s="56"/>
      <c r="Y101" s="56"/>
      <c r="Z101" s="1"/>
    </row>
    <row r="102" spans="1:26" ht="12.75" customHeight="1" x14ac:dyDescent="0.2">
      <c r="A102" s="62">
        <v>43716</v>
      </c>
      <c r="B102" s="2">
        <v>49.75</v>
      </c>
      <c r="C102" s="2" t="s">
        <v>114</v>
      </c>
      <c r="D102" s="2" t="s">
        <v>101</v>
      </c>
      <c r="E102" s="56" t="s">
        <v>84</v>
      </c>
      <c r="F102" s="56"/>
      <c r="G102" s="56"/>
      <c r="H102" s="56"/>
      <c r="I102" s="56"/>
      <c r="J102" s="56"/>
      <c r="K102" s="56"/>
      <c r="L102" s="56"/>
      <c r="M102" s="56"/>
      <c r="N102" s="56"/>
      <c r="O102" s="56"/>
      <c r="P102" s="56"/>
      <c r="Q102" s="56"/>
      <c r="R102" s="56"/>
      <c r="S102" s="56"/>
      <c r="T102" s="56"/>
      <c r="U102" s="56"/>
      <c r="V102" s="56"/>
      <c r="W102" s="56"/>
      <c r="X102" s="56"/>
      <c r="Y102" s="56"/>
      <c r="Z102" s="1"/>
    </row>
    <row r="103" spans="1:26" ht="12.75" customHeight="1" x14ac:dyDescent="0.2">
      <c r="A103" s="62"/>
      <c r="B103" s="2">
        <v>30.7</v>
      </c>
      <c r="C103" s="2" t="s">
        <v>91</v>
      </c>
      <c r="D103" s="2" t="s">
        <v>101</v>
      </c>
      <c r="E103" s="56" t="s">
        <v>92</v>
      </c>
      <c r="F103" s="56"/>
      <c r="G103" s="56"/>
      <c r="H103" s="56"/>
      <c r="I103" s="56"/>
      <c r="J103" s="56"/>
      <c r="K103" s="56"/>
      <c r="L103" s="56"/>
      <c r="M103" s="56"/>
      <c r="N103" s="56"/>
      <c r="O103" s="56"/>
      <c r="P103" s="56"/>
      <c r="Q103" s="56"/>
      <c r="R103" s="56"/>
      <c r="S103" s="56"/>
      <c r="T103" s="56"/>
      <c r="U103" s="56"/>
      <c r="V103" s="56"/>
      <c r="W103" s="56"/>
      <c r="X103" s="56"/>
      <c r="Y103" s="56"/>
      <c r="Z103" s="1"/>
    </row>
    <row r="104" spans="1:26" ht="12.75" customHeight="1" x14ac:dyDescent="0.2">
      <c r="A104" s="62"/>
      <c r="B104" s="2">
        <v>42.45</v>
      </c>
      <c r="C104" s="2" t="s">
        <v>91</v>
      </c>
      <c r="D104" s="2" t="s">
        <v>101</v>
      </c>
      <c r="E104" s="56" t="s">
        <v>92</v>
      </c>
      <c r="F104" s="56"/>
      <c r="G104" s="56"/>
      <c r="H104" s="56"/>
      <c r="I104" s="56"/>
      <c r="J104" s="56"/>
      <c r="K104" s="56"/>
      <c r="L104" s="56"/>
      <c r="M104" s="56"/>
      <c r="N104" s="56"/>
      <c r="O104" s="56"/>
      <c r="P104" s="56"/>
      <c r="Q104" s="56"/>
      <c r="R104" s="56"/>
      <c r="S104" s="56"/>
      <c r="T104" s="56"/>
      <c r="U104" s="56"/>
      <c r="V104" s="56"/>
      <c r="W104" s="56"/>
      <c r="X104" s="56"/>
      <c r="Y104" s="56"/>
      <c r="Z104" s="1"/>
    </row>
    <row r="105" spans="1:26" ht="12.75" customHeight="1" x14ac:dyDescent="0.2">
      <c r="A105" s="62">
        <v>43719</v>
      </c>
      <c r="B105" s="2">
        <v>572.61</v>
      </c>
      <c r="C105" s="2" t="s">
        <v>91</v>
      </c>
      <c r="D105" s="2" t="s">
        <v>81</v>
      </c>
      <c r="E105" s="56" t="s">
        <v>92</v>
      </c>
      <c r="F105" s="56"/>
      <c r="G105" s="56"/>
      <c r="H105" s="56"/>
      <c r="I105" s="56"/>
      <c r="J105" s="56"/>
      <c r="K105" s="56"/>
      <c r="L105" s="56"/>
      <c r="M105" s="56"/>
      <c r="N105" s="56"/>
      <c r="O105" s="56"/>
      <c r="P105" s="56"/>
      <c r="Q105" s="56"/>
      <c r="R105" s="56"/>
      <c r="S105" s="56"/>
      <c r="T105" s="56"/>
      <c r="U105" s="56"/>
      <c r="V105" s="56"/>
      <c r="W105" s="56"/>
      <c r="X105" s="56"/>
      <c r="Y105" s="56"/>
      <c r="Z105" s="1"/>
    </row>
    <row r="106" spans="1:26" ht="12.75" customHeight="1" x14ac:dyDescent="0.2">
      <c r="A106" s="62"/>
      <c r="B106" s="2">
        <v>26.09</v>
      </c>
      <c r="C106" s="2" t="s">
        <v>91</v>
      </c>
      <c r="D106" s="2" t="s">
        <v>98</v>
      </c>
      <c r="E106" s="56" t="s">
        <v>92</v>
      </c>
      <c r="F106" s="56"/>
      <c r="G106" s="56"/>
      <c r="H106" s="56"/>
      <c r="I106" s="56"/>
      <c r="J106" s="56"/>
      <c r="K106" s="56"/>
      <c r="L106" s="56"/>
      <c r="M106" s="56"/>
      <c r="N106" s="56"/>
      <c r="O106" s="56"/>
      <c r="P106" s="56"/>
      <c r="Q106" s="56"/>
      <c r="R106" s="56"/>
      <c r="S106" s="56"/>
      <c r="T106" s="56"/>
      <c r="U106" s="56"/>
      <c r="V106" s="56"/>
      <c r="W106" s="56"/>
      <c r="X106" s="56"/>
      <c r="Y106" s="56"/>
      <c r="Z106" s="1"/>
    </row>
    <row r="107" spans="1:26" ht="12.75" customHeight="1" x14ac:dyDescent="0.2">
      <c r="A107" s="62"/>
      <c r="B107" s="2">
        <v>79.48</v>
      </c>
      <c r="C107" s="2" t="s">
        <v>115</v>
      </c>
      <c r="D107" s="2" t="s">
        <v>112</v>
      </c>
      <c r="E107" s="56" t="s">
        <v>92</v>
      </c>
      <c r="F107" s="56"/>
      <c r="G107" s="56"/>
      <c r="H107" s="56"/>
      <c r="I107" s="56"/>
      <c r="J107" s="56"/>
      <c r="K107" s="56"/>
      <c r="L107" s="56"/>
      <c r="M107" s="56"/>
      <c r="N107" s="56"/>
      <c r="O107" s="56"/>
      <c r="P107" s="56"/>
      <c r="Q107" s="56"/>
      <c r="R107" s="56"/>
      <c r="S107" s="56"/>
      <c r="T107" s="56"/>
      <c r="U107" s="56"/>
      <c r="V107" s="56"/>
      <c r="W107" s="56"/>
      <c r="X107" s="56"/>
      <c r="Y107" s="56"/>
      <c r="Z107" s="1"/>
    </row>
    <row r="108" spans="1:26" ht="12.75" customHeight="1" x14ac:dyDescent="0.2">
      <c r="A108" s="62">
        <v>43720</v>
      </c>
      <c r="B108" s="2">
        <v>9.7799999999999994</v>
      </c>
      <c r="C108" s="2" t="s">
        <v>116</v>
      </c>
      <c r="D108" s="2" t="s">
        <v>112</v>
      </c>
      <c r="E108" s="56" t="s">
        <v>84</v>
      </c>
      <c r="F108" s="56"/>
      <c r="G108" s="56"/>
      <c r="H108" s="56"/>
      <c r="I108" s="56"/>
      <c r="J108" s="56"/>
      <c r="K108" s="56"/>
      <c r="L108" s="56"/>
      <c r="M108" s="56"/>
      <c r="N108" s="56"/>
      <c r="O108" s="56"/>
      <c r="P108" s="56"/>
      <c r="Q108" s="56"/>
      <c r="R108" s="56"/>
      <c r="S108" s="56"/>
      <c r="T108" s="56"/>
      <c r="U108" s="56"/>
      <c r="V108" s="56"/>
      <c r="W108" s="56"/>
      <c r="X108" s="56"/>
      <c r="Y108" s="56"/>
      <c r="Z108" s="1"/>
    </row>
    <row r="109" spans="1:26" ht="12.75" customHeight="1" x14ac:dyDescent="0.2">
      <c r="A109" s="62"/>
      <c r="B109" s="2">
        <v>10.11</v>
      </c>
      <c r="C109" s="2" t="s">
        <v>117</v>
      </c>
      <c r="D109" s="2" t="s">
        <v>112</v>
      </c>
      <c r="E109" s="56" t="s">
        <v>84</v>
      </c>
      <c r="F109" s="56"/>
      <c r="G109" s="56"/>
      <c r="H109" s="56"/>
      <c r="I109" s="56"/>
      <c r="J109" s="56"/>
      <c r="K109" s="56"/>
      <c r="L109" s="56"/>
      <c r="M109" s="56"/>
      <c r="N109" s="56"/>
      <c r="O109" s="56"/>
      <c r="P109" s="56"/>
      <c r="Q109" s="56"/>
      <c r="R109" s="56"/>
      <c r="S109" s="56"/>
      <c r="T109" s="56"/>
      <c r="U109" s="56"/>
      <c r="V109" s="56"/>
      <c r="W109" s="56"/>
      <c r="X109" s="56"/>
      <c r="Y109" s="56"/>
      <c r="Z109" s="1"/>
    </row>
    <row r="110" spans="1:26" ht="12.75" customHeight="1" x14ac:dyDescent="0.2">
      <c r="A110" s="62">
        <v>43721</v>
      </c>
      <c r="B110" s="2">
        <v>6.26</v>
      </c>
      <c r="C110" s="2" t="s">
        <v>117</v>
      </c>
      <c r="D110" s="2" t="s">
        <v>112</v>
      </c>
      <c r="E110" s="56" t="s">
        <v>84</v>
      </c>
      <c r="F110" s="56"/>
      <c r="G110" s="56"/>
      <c r="H110" s="56"/>
      <c r="I110" s="56"/>
      <c r="J110" s="56"/>
      <c r="K110" s="56"/>
      <c r="L110" s="56"/>
      <c r="M110" s="56"/>
      <c r="N110" s="56"/>
      <c r="O110" s="56"/>
      <c r="P110" s="56"/>
      <c r="Q110" s="56"/>
      <c r="R110" s="56"/>
      <c r="S110" s="56"/>
      <c r="T110" s="56"/>
      <c r="U110" s="56"/>
      <c r="V110" s="56"/>
      <c r="W110" s="56"/>
      <c r="X110" s="56"/>
      <c r="Y110" s="56"/>
      <c r="Z110" s="1"/>
    </row>
    <row r="111" spans="1:26" ht="12.75" customHeight="1" x14ac:dyDescent="0.2">
      <c r="A111" s="62">
        <v>43722</v>
      </c>
      <c r="B111" s="2">
        <v>43.13</v>
      </c>
      <c r="C111" s="2" t="s">
        <v>118</v>
      </c>
      <c r="D111" s="2" t="s">
        <v>119</v>
      </c>
      <c r="E111" s="56" t="s">
        <v>84</v>
      </c>
      <c r="F111" s="56"/>
      <c r="G111" s="56"/>
      <c r="H111" s="56"/>
      <c r="I111" s="56"/>
      <c r="J111" s="56"/>
      <c r="K111" s="56"/>
      <c r="L111" s="56"/>
      <c r="M111" s="56"/>
      <c r="N111" s="56"/>
      <c r="O111" s="56"/>
      <c r="P111" s="56"/>
      <c r="Q111" s="56"/>
      <c r="R111" s="56"/>
      <c r="S111" s="56"/>
      <c r="T111" s="56"/>
      <c r="U111" s="56"/>
      <c r="V111" s="56"/>
      <c r="W111" s="56"/>
      <c r="X111" s="56"/>
      <c r="Y111" s="56"/>
      <c r="Z111" s="1"/>
    </row>
    <row r="112" spans="1:26" ht="12.75" customHeight="1" x14ac:dyDescent="0.2">
      <c r="A112" s="62">
        <v>43724</v>
      </c>
      <c r="B112" s="2">
        <v>38.78</v>
      </c>
      <c r="C112" s="2" t="s">
        <v>91</v>
      </c>
      <c r="D112" s="2" t="s">
        <v>101</v>
      </c>
      <c r="E112" s="56" t="s">
        <v>92</v>
      </c>
      <c r="F112" s="56"/>
      <c r="G112" s="56"/>
      <c r="H112" s="56"/>
      <c r="I112" s="56"/>
      <c r="J112" s="56"/>
      <c r="K112" s="56"/>
      <c r="L112" s="56"/>
      <c r="M112" s="56"/>
      <c r="N112" s="56"/>
      <c r="O112" s="56"/>
      <c r="P112" s="56"/>
      <c r="Q112" s="56"/>
      <c r="R112" s="56"/>
      <c r="S112" s="56"/>
      <c r="T112" s="56"/>
      <c r="U112" s="56"/>
      <c r="V112" s="56"/>
      <c r="W112" s="56"/>
      <c r="X112" s="56"/>
      <c r="Y112" s="56"/>
      <c r="Z112" s="1"/>
    </row>
    <row r="113" spans="1:26" ht="12.75" customHeight="1" x14ac:dyDescent="0.2">
      <c r="A113" s="62"/>
      <c r="B113" s="2">
        <v>16.89</v>
      </c>
      <c r="C113" s="2" t="s">
        <v>91</v>
      </c>
      <c r="D113" s="2" t="s">
        <v>112</v>
      </c>
      <c r="E113" s="56" t="s">
        <v>92</v>
      </c>
      <c r="F113" s="56"/>
      <c r="G113" s="56"/>
      <c r="H113" s="56"/>
      <c r="I113" s="56"/>
      <c r="J113" s="56"/>
      <c r="K113" s="56"/>
      <c r="L113" s="56"/>
      <c r="M113" s="56"/>
      <c r="N113" s="56"/>
      <c r="O113" s="56"/>
      <c r="P113" s="56"/>
      <c r="Q113" s="56"/>
      <c r="R113" s="56"/>
      <c r="S113" s="56"/>
      <c r="T113" s="56"/>
      <c r="U113" s="56"/>
      <c r="V113" s="56"/>
      <c r="W113" s="56"/>
      <c r="X113" s="56"/>
      <c r="Y113" s="56"/>
      <c r="Z113" s="1"/>
    </row>
    <row r="114" spans="1:26" ht="12.75" customHeight="1" x14ac:dyDescent="0.2">
      <c r="A114" s="62"/>
      <c r="B114" s="2">
        <v>19.420000000000002</v>
      </c>
      <c r="C114" s="2" t="s">
        <v>91</v>
      </c>
      <c r="D114" s="2" t="s">
        <v>101</v>
      </c>
      <c r="E114" s="56" t="s">
        <v>92</v>
      </c>
      <c r="F114" s="56"/>
      <c r="G114" s="56"/>
      <c r="H114" s="56"/>
      <c r="I114" s="56"/>
      <c r="J114" s="56"/>
      <c r="K114" s="56"/>
      <c r="L114" s="56"/>
      <c r="M114" s="56"/>
      <c r="N114" s="56"/>
      <c r="O114" s="56"/>
      <c r="P114" s="56"/>
      <c r="Q114" s="56"/>
      <c r="R114" s="56"/>
      <c r="S114" s="56"/>
      <c r="T114" s="56"/>
      <c r="U114" s="56"/>
      <c r="V114" s="56"/>
      <c r="W114" s="56"/>
      <c r="X114" s="56"/>
      <c r="Y114" s="56"/>
      <c r="Z114" s="1"/>
    </row>
    <row r="115" spans="1:26" ht="12.75" customHeight="1" x14ac:dyDescent="0.2">
      <c r="A115" s="62"/>
      <c r="B115" s="2">
        <v>162.61000000000001</v>
      </c>
      <c r="C115" s="2" t="s">
        <v>91</v>
      </c>
      <c r="D115" s="2" t="s">
        <v>79</v>
      </c>
      <c r="E115" s="56" t="s">
        <v>92</v>
      </c>
      <c r="F115" s="56"/>
      <c r="G115" s="56"/>
      <c r="H115" s="56"/>
      <c r="I115" s="56"/>
      <c r="J115" s="56"/>
      <c r="K115" s="56"/>
      <c r="L115" s="56"/>
      <c r="M115" s="56"/>
      <c r="N115" s="56"/>
      <c r="O115" s="56"/>
      <c r="P115" s="56"/>
      <c r="Q115" s="56"/>
      <c r="R115" s="56"/>
      <c r="S115" s="56"/>
      <c r="T115" s="56"/>
      <c r="U115" s="56"/>
      <c r="V115" s="56"/>
      <c r="W115" s="56"/>
      <c r="X115" s="56"/>
      <c r="Y115" s="56"/>
      <c r="Z115" s="1"/>
    </row>
    <row r="116" spans="1:26" ht="12.75" customHeight="1" x14ac:dyDescent="0.2">
      <c r="A116" s="62"/>
      <c r="B116" s="2">
        <v>103.3</v>
      </c>
      <c r="C116" s="2" t="s">
        <v>91</v>
      </c>
      <c r="D116" s="2" t="s">
        <v>94</v>
      </c>
      <c r="E116" s="56" t="s">
        <v>92</v>
      </c>
      <c r="F116" s="56"/>
      <c r="G116" s="56"/>
      <c r="H116" s="56"/>
      <c r="I116" s="56"/>
      <c r="J116" s="56"/>
      <c r="K116" s="56"/>
      <c r="L116" s="56"/>
      <c r="M116" s="56"/>
      <c r="N116" s="56"/>
      <c r="O116" s="56"/>
      <c r="P116" s="56"/>
      <c r="Q116" s="56"/>
      <c r="R116" s="56"/>
      <c r="S116" s="56"/>
      <c r="T116" s="56"/>
      <c r="U116" s="56"/>
      <c r="V116" s="56"/>
      <c r="W116" s="56"/>
      <c r="X116" s="56"/>
      <c r="Y116" s="56"/>
      <c r="Z116" s="1"/>
    </row>
    <row r="117" spans="1:26" ht="12.75" customHeight="1" x14ac:dyDescent="0.2">
      <c r="A117" s="62"/>
      <c r="B117" s="2">
        <v>76.52</v>
      </c>
      <c r="C117" s="2" t="s">
        <v>120</v>
      </c>
      <c r="D117" s="2" t="s">
        <v>79</v>
      </c>
      <c r="E117" s="56" t="s">
        <v>121</v>
      </c>
      <c r="F117" s="56"/>
      <c r="G117" s="56"/>
      <c r="H117" s="56"/>
      <c r="I117" s="56"/>
      <c r="J117" s="56"/>
      <c r="K117" s="56"/>
      <c r="L117" s="56"/>
      <c r="M117" s="56"/>
      <c r="N117" s="56"/>
      <c r="O117" s="56"/>
      <c r="P117" s="56"/>
      <c r="Q117" s="56"/>
      <c r="R117" s="56"/>
      <c r="S117" s="56"/>
      <c r="T117" s="56"/>
      <c r="U117" s="56"/>
      <c r="V117" s="56"/>
      <c r="W117" s="56"/>
      <c r="X117" s="56"/>
      <c r="Y117" s="56"/>
      <c r="Z117" s="1"/>
    </row>
    <row r="118" spans="1:26" ht="12.75" customHeight="1" x14ac:dyDescent="0.2">
      <c r="A118" s="62">
        <v>43726</v>
      </c>
      <c r="B118" s="2">
        <v>102.61</v>
      </c>
      <c r="C118" s="2" t="s">
        <v>120</v>
      </c>
      <c r="D118" s="2" t="s">
        <v>79</v>
      </c>
      <c r="E118" s="56" t="s">
        <v>84</v>
      </c>
      <c r="F118" s="56"/>
      <c r="G118" s="56"/>
      <c r="H118" s="56"/>
      <c r="I118" s="56"/>
      <c r="J118" s="56"/>
      <c r="K118" s="56"/>
      <c r="L118" s="56"/>
      <c r="M118" s="56"/>
      <c r="N118" s="56"/>
      <c r="O118" s="56"/>
      <c r="P118" s="56"/>
      <c r="Q118" s="56"/>
      <c r="R118" s="56"/>
      <c r="S118" s="56"/>
      <c r="T118" s="56"/>
      <c r="U118" s="56"/>
      <c r="V118" s="56"/>
      <c r="W118" s="56"/>
      <c r="X118" s="56"/>
      <c r="Y118" s="56"/>
      <c r="Z118" s="1"/>
    </row>
    <row r="119" spans="1:26" ht="12.75" customHeight="1" x14ac:dyDescent="0.2">
      <c r="A119" s="62"/>
      <c r="B119" s="2">
        <v>103.3</v>
      </c>
      <c r="C119" s="2" t="s">
        <v>120</v>
      </c>
      <c r="D119" s="2" t="s">
        <v>94</v>
      </c>
      <c r="E119" s="56" t="s">
        <v>121</v>
      </c>
      <c r="F119" s="56"/>
      <c r="G119" s="56"/>
      <c r="H119" s="56"/>
      <c r="I119" s="56"/>
      <c r="J119" s="56"/>
      <c r="K119" s="56"/>
      <c r="L119" s="56"/>
      <c r="M119" s="56"/>
      <c r="N119" s="56"/>
      <c r="O119" s="56"/>
      <c r="P119" s="56"/>
      <c r="Q119" s="56"/>
      <c r="R119" s="56"/>
      <c r="S119" s="56"/>
      <c r="T119" s="56"/>
      <c r="U119" s="56"/>
      <c r="V119" s="56"/>
      <c r="W119" s="56"/>
      <c r="X119" s="56"/>
      <c r="Y119" s="56"/>
      <c r="Z119" s="1"/>
    </row>
    <row r="120" spans="1:26" ht="12.75" customHeight="1" x14ac:dyDescent="0.2">
      <c r="A120" s="62">
        <v>43727</v>
      </c>
      <c r="B120" s="2">
        <v>141.74</v>
      </c>
      <c r="C120" s="2" t="s">
        <v>120</v>
      </c>
      <c r="D120" s="2" t="s">
        <v>96</v>
      </c>
      <c r="E120" s="56" t="s">
        <v>84</v>
      </c>
      <c r="F120" s="56"/>
      <c r="G120" s="56"/>
      <c r="H120" s="56"/>
      <c r="I120" s="56"/>
      <c r="J120" s="56"/>
      <c r="K120" s="56"/>
      <c r="L120" s="56"/>
      <c r="M120" s="56"/>
      <c r="N120" s="56"/>
      <c r="O120" s="56"/>
      <c r="P120" s="56"/>
      <c r="Q120" s="56"/>
      <c r="R120" s="56"/>
      <c r="S120" s="56"/>
      <c r="T120" s="56"/>
      <c r="U120" s="56"/>
      <c r="V120" s="56"/>
      <c r="W120" s="56"/>
      <c r="X120" s="56"/>
      <c r="Y120" s="56"/>
      <c r="Z120" s="1"/>
    </row>
    <row r="121" spans="1:26" ht="12.75" customHeight="1" x14ac:dyDescent="0.2">
      <c r="A121" s="62">
        <v>43728</v>
      </c>
      <c r="B121" s="2">
        <v>85.71</v>
      </c>
      <c r="C121" s="2" t="s">
        <v>120</v>
      </c>
      <c r="D121" s="2" t="s">
        <v>97</v>
      </c>
      <c r="E121" s="56" t="s">
        <v>121</v>
      </c>
      <c r="F121" s="56"/>
      <c r="G121" s="56"/>
      <c r="H121" s="56"/>
      <c r="I121" s="56"/>
      <c r="J121" s="56"/>
      <c r="K121" s="56"/>
      <c r="L121" s="56"/>
      <c r="M121" s="56"/>
      <c r="N121" s="56"/>
      <c r="O121" s="56"/>
      <c r="P121" s="56"/>
      <c r="Q121" s="56"/>
      <c r="R121" s="56"/>
      <c r="S121" s="56"/>
      <c r="T121" s="56"/>
      <c r="U121" s="56"/>
      <c r="V121" s="56"/>
      <c r="W121" s="56"/>
      <c r="X121" s="56"/>
      <c r="Y121" s="56"/>
      <c r="Z121" s="1"/>
    </row>
    <row r="122" spans="1:26" ht="12.75" customHeight="1" x14ac:dyDescent="0.2">
      <c r="A122" s="62">
        <v>43731</v>
      </c>
      <c r="B122" s="2">
        <v>159.34</v>
      </c>
      <c r="C122" s="2" t="s">
        <v>122</v>
      </c>
      <c r="D122" s="2" t="s">
        <v>123</v>
      </c>
      <c r="E122" s="56" t="s">
        <v>104</v>
      </c>
      <c r="F122" s="56"/>
      <c r="G122" s="56"/>
      <c r="H122" s="56"/>
      <c r="I122" s="56"/>
      <c r="J122" s="56"/>
      <c r="K122" s="56"/>
      <c r="L122" s="56"/>
      <c r="M122" s="56"/>
      <c r="N122" s="56"/>
      <c r="O122" s="56"/>
      <c r="P122" s="56"/>
      <c r="Q122" s="56"/>
      <c r="R122" s="56"/>
      <c r="S122" s="56"/>
      <c r="T122" s="56"/>
      <c r="U122" s="56"/>
      <c r="V122" s="56"/>
      <c r="W122" s="56"/>
      <c r="X122" s="56"/>
      <c r="Y122" s="56"/>
      <c r="Z122" s="1"/>
    </row>
    <row r="123" spans="1:26" ht="12.75" customHeight="1" x14ac:dyDescent="0.2">
      <c r="A123" s="62"/>
      <c r="B123" s="2">
        <v>261.74</v>
      </c>
      <c r="C123" s="2" t="s">
        <v>91</v>
      </c>
      <c r="D123" s="2" t="s">
        <v>79</v>
      </c>
      <c r="E123" s="56" t="s">
        <v>92</v>
      </c>
      <c r="F123" s="56"/>
      <c r="G123" s="56"/>
      <c r="H123" s="56"/>
      <c r="I123" s="56"/>
      <c r="J123" s="56"/>
      <c r="K123" s="56"/>
      <c r="L123" s="56"/>
      <c r="M123" s="56"/>
      <c r="N123" s="56"/>
      <c r="O123" s="56"/>
      <c r="P123" s="56"/>
      <c r="Q123" s="56"/>
      <c r="R123" s="56"/>
      <c r="S123" s="56"/>
      <c r="T123" s="56"/>
      <c r="U123" s="56"/>
      <c r="V123" s="56"/>
      <c r="W123" s="56"/>
      <c r="X123" s="56"/>
      <c r="Y123" s="56"/>
      <c r="Z123" s="1"/>
    </row>
    <row r="124" spans="1:26" ht="12.75" customHeight="1" x14ac:dyDescent="0.2">
      <c r="A124" s="62"/>
      <c r="B124" s="2">
        <v>243.48</v>
      </c>
      <c r="C124" s="2" t="s">
        <v>122</v>
      </c>
      <c r="D124" s="2" t="s">
        <v>79</v>
      </c>
      <c r="E124" s="56" t="s">
        <v>104</v>
      </c>
      <c r="F124" s="56"/>
      <c r="G124" s="56"/>
      <c r="H124" s="56"/>
      <c r="I124" s="56"/>
      <c r="J124" s="56"/>
      <c r="K124" s="56"/>
      <c r="L124" s="56"/>
      <c r="M124" s="56"/>
      <c r="N124" s="56"/>
      <c r="O124" s="56"/>
      <c r="P124" s="56"/>
      <c r="Q124" s="56"/>
      <c r="R124" s="56"/>
      <c r="S124" s="56"/>
      <c r="T124" s="56"/>
      <c r="U124" s="56"/>
      <c r="V124" s="56"/>
      <c r="W124" s="56"/>
      <c r="X124" s="56"/>
      <c r="Y124" s="56"/>
      <c r="Z124" s="1"/>
    </row>
    <row r="125" spans="1:26" ht="12.75" customHeight="1" x14ac:dyDescent="0.2">
      <c r="A125" s="62">
        <v>43732</v>
      </c>
      <c r="B125" s="2">
        <v>220.87</v>
      </c>
      <c r="C125" s="2" t="s">
        <v>122</v>
      </c>
      <c r="D125" s="2" t="s">
        <v>81</v>
      </c>
      <c r="E125" s="56" t="s">
        <v>104</v>
      </c>
      <c r="F125" s="56"/>
      <c r="G125" s="56"/>
      <c r="H125" s="56"/>
      <c r="I125" s="56"/>
      <c r="J125" s="56"/>
      <c r="K125" s="56"/>
      <c r="L125" s="56"/>
      <c r="M125" s="56"/>
      <c r="N125" s="56"/>
      <c r="O125" s="56"/>
      <c r="P125" s="56"/>
      <c r="Q125" s="56"/>
      <c r="R125" s="56"/>
      <c r="S125" s="56"/>
      <c r="T125" s="56"/>
      <c r="U125" s="56"/>
      <c r="V125" s="56"/>
      <c r="W125" s="56"/>
      <c r="X125" s="56"/>
      <c r="Y125" s="56"/>
      <c r="Z125" s="1"/>
    </row>
    <row r="126" spans="1:26" ht="12.75" customHeight="1" x14ac:dyDescent="0.2">
      <c r="A126" s="62"/>
      <c r="B126" s="2">
        <v>75.13</v>
      </c>
      <c r="C126" s="2" t="s">
        <v>122</v>
      </c>
      <c r="D126" s="2" t="s">
        <v>97</v>
      </c>
      <c r="E126" s="56" t="s">
        <v>104</v>
      </c>
      <c r="F126" s="56"/>
      <c r="G126" s="56"/>
      <c r="H126" s="56"/>
      <c r="I126" s="56"/>
      <c r="J126" s="56"/>
      <c r="K126" s="56"/>
      <c r="L126" s="56"/>
      <c r="M126" s="56"/>
      <c r="N126" s="56"/>
      <c r="O126" s="56"/>
      <c r="P126" s="56"/>
      <c r="Q126" s="56"/>
      <c r="R126" s="56"/>
      <c r="S126" s="56"/>
      <c r="T126" s="56"/>
      <c r="U126" s="56"/>
      <c r="V126" s="56"/>
      <c r="W126" s="56"/>
      <c r="X126" s="56"/>
      <c r="Y126" s="56"/>
      <c r="Z126" s="1"/>
    </row>
    <row r="127" spans="1:26" ht="12.75" customHeight="1" x14ac:dyDescent="0.2">
      <c r="A127" s="62"/>
      <c r="B127" s="2">
        <v>5.66</v>
      </c>
      <c r="C127" s="2" t="s">
        <v>124</v>
      </c>
      <c r="D127" s="2" t="s">
        <v>112</v>
      </c>
      <c r="E127" s="56" t="s">
        <v>84</v>
      </c>
      <c r="F127" s="56"/>
      <c r="G127" s="56"/>
      <c r="H127" s="56"/>
      <c r="I127" s="56"/>
      <c r="J127" s="56"/>
      <c r="K127" s="56"/>
      <c r="L127" s="56"/>
      <c r="M127" s="56"/>
      <c r="N127" s="56"/>
      <c r="O127" s="56"/>
      <c r="P127" s="56"/>
      <c r="Q127" s="56"/>
      <c r="R127" s="56"/>
      <c r="S127" s="56"/>
      <c r="T127" s="56"/>
      <c r="U127" s="56"/>
      <c r="V127" s="56"/>
      <c r="W127" s="56"/>
      <c r="X127" s="56"/>
      <c r="Y127" s="56"/>
      <c r="Z127" s="1"/>
    </row>
    <row r="128" spans="1:26" ht="12.75" customHeight="1" x14ac:dyDescent="0.2">
      <c r="A128" s="62"/>
      <c r="B128" s="2">
        <v>6.32</v>
      </c>
      <c r="C128" s="2" t="s">
        <v>124</v>
      </c>
      <c r="D128" s="2" t="s">
        <v>112</v>
      </c>
      <c r="E128" s="56" t="s">
        <v>84</v>
      </c>
      <c r="F128" s="56"/>
      <c r="G128" s="56"/>
      <c r="H128" s="56"/>
      <c r="I128" s="56"/>
      <c r="J128" s="56"/>
      <c r="K128" s="56"/>
      <c r="L128" s="56"/>
      <c r="M128" s="56"/>
      <c r="N128" s="56"/>
      <c r="O128" s="56"/>
      <c r="P128" s="56"/>
      <c r="Q128" s="56"/>
      <c r="R128" s="56"/>
      <c r="S128" s="56"/>
      <c r="T128" s="56"/>
      <c r="U128" s="56"/>
      <c r="V128" s="56"/>
      <c r="W128" s="56"/>
      <c r="X128" s="56"/>
      <c r="Y128" s="56"/>
      <c r="Z128" s="1"/>
    </row>
    <row r="129" spans="1:26" ht="12.75" customHeight="1" x14ac:dyDescent="0.2">
      <c r="A129" s="62"/>
      <c r="B129" s="2">
        <v>67.83</v>
      </c>
      <c r="C129" s="2" t="s">
        <v>122</v>
      </c>
      <c r="D129" s="2" t="s">
        <v>79</v>
      </c>
      <c r="E129" s="56" t="s">
        <v>84</v>
      </c>
      <c r="F129" s="56"/>
      <c r="G129" s="56"/>
      <c r="H129" s="56"/>
      <c r="I129" s="56"/>
      <c r="J129" s="56"/>
      <c r="K129" s="56"/>
      <c r="L129" s="56"/>
      <c r="M129" s="56"/>
      <c r="N129" s="56"/>
      <c r="O129" s="56"/>
      <c r="P129" s="56"/>
      <c r="Q129" s="56"/>
      <c r="R129" s="56"/>
      <c r="S129" s="56"/>
      <c r="T129" s="56"/>
      <c r="U129" s="56"/>
      <c r="V129" s="56"/>
      <c r="W129" s="56"/>
      <c r="X129" s="56"/>
      <c r="Y129" s="56"/>
      <c r="Z129" s="1"/>
    </row>
    <row r="130" spans="1:26" ht="12.75" customHeight="1" x14ac:dyDescent="0.2">
      <c r="A130" s="62"/>
      <c r="B130" s="2">
        <v>154.96</v>
      </c>
      <c r="C130" s="2" t="s">
        <v>122</v>
      </c>
      <c r="D130" s="2" t="s">
        <v>94</v>
      </c>
      <c r="E130" s="56" t="s">
        <v>104</v>
      </c>
      <c r="F130" s="56"/>
      <c r="G130" s="56"/>
      <c r="H130" s="56"/>
      <c r="I130" s="56"/>
      <c r="J130" s="56"/>
      <c r="K130" s="56"/>
      <c r="L130" s="56"/>
      <c r="M130" s="56"/>
      <c r="N130" s="56"/>
      <c r="O130" s="56"/>
      <c r="P130" s="56"/>
      <c r="Q130" s="56"/>
      <c r="R130" s="56"/>
      <c r="S130" s="56"/>
      <c r="T130" s="56"/>
      <c r="U130" s="56"/>
      <c r="V130" s="56"/>
      <c r="W130" s="56"/>
      <c r="X130" s="56"/>
      <c r="Y130" s="56"/>
      <c r="Z130" s="1"/>
    </row>
    <row r="131" spans="1:26" ht="12.75" customHeight="1" x14ac:dyDescent="0.2">
      <c r="A131" s="62">
        <v>43733</v>
      </c>
      <c r="B131" s="2">
        <v>99.13</v>
      </c>
      <c r="C131" s="2" t="s">
        <v>122</v>
      </c>
      <c r="D131" s="2" t="s">
        <v>96</v>
      </c>
      <c r="E131" s="56" t="s">
        <v>84</v>
      </c>
      <c r="F131" s="56"/>
      <c r="G131" s="56"/>
      <c r="H131" s="56"/>
      <c r="I131" s="56"/>
      <c r="J131" s="56"/>
      <c r="K131" s="56"/>
      <c r="L131" s="56"/>
      <c r="M131" s="56"/>
      <c r="N131" s="56"/>
      <c r="O131" s="56"/>
      <c r="P131" s="56"/>
      <c r="Q131" s="56"/>
      <c r="R131" s="56"/>
      <c r="S131" s="56"/>
      <c r="T131" s="56"/>
      <c r="U131" s="56"/>
      <c r="V131" s="56"/>
      <c r="W131" s="56"/>
      <c r="X131" s="56"/>
      <c r="Y131" s="56"/>
      <c r="Z131" s="1"/>
    </row>
    <row r="132" spans="1:26" ht="12.75" customHeight="1" x14ac:dyDescent="0.2">
      <c r="A132" s="62"/>
      <c r="B132" s="2">
        <v>5.08</v>
      </c>
      <c r="C132" s="2" t="s">
        <v>125</v>
      </c>
      <c r="D132" s="2" t="s">
        <v>112</v>
      </c>
      <c r="E132" s="56" t="s">
        <v>84</v>
      </c>
      <c r="F132" s="56"/>
      <c r="G132" s="56"/>
      <c r="H132" s="56"/>
      <c r="I132" s="56"/>
      <c r="J132" s="56"/>
      <c r="K132" s="56"/>
      <c r="L132" s="56"/>
      <c r="M132" s="56"/>
      <c r="N132" s="56"/>
      <c r="O132" s="56"/>
      <c r="P132" s="56"/>
      <c r="Q132" s="56"/>
      <c r="R132" s="56"/>
      <c r="S132" s="56"/>
      <c r="T132" s="56"/>
      <c r="U132" s="56"/>
      <c r="V132" s="56"/>
      <c r="W132" s="56"/>
      <c r="X132" s="56"/>
      <c r="Y132" s="56"/>
      <c r="Z132" s="1"/>
    </row>
    <row r="133" spans="1:26" ht="12.75" customHeight="1" x14ac:dyDescent="0.2">
      <c r="A133" s="62"/>
      <c r="B133" s="2">
        <v>45.12</v>
      </c>
      <c r="C133" s="2" t="s">
        <v>126</v>
      </c>
      <c r="D133" s="2" t="s">
        <v>97</v>
      </c>
      <c r="E133" s="56" t="s">
        <v>104</v>
      </c>
      <c r="F133" s="56"/>
      <c r="G133" s="56"/>
      <c r="H133" s="56"/>
      <c r="I133" s="56"/>
      <c r="J133" s="56"/>
      <c r="K133" s="56"/>
      <c r="L133" s="56"/>
      <c r="M133" s="56"/>
      <c r="N133" s="56"/>
      <c r="O133" s="56"/>
      <c r="P133" s="56"/>
      <c r="Q133" s="56"/>
      <c r="R133" s="56"/>
      <c r="S133" s="56"/>
      <c r="T133" s="56"/>
      <c r="U133" s="56"/>
      <c r="V133" s="56"/>
      <c r="W133" s="56"/>
      <c r="X133" s="56"/>
      <c r="Y133" s="56"/>
      <c r="Z133" s="1"/>
    </row>
    <row r="134" spans="1:26" ht="12.75" customHeight="1" x14ac:dyDescent="0.2">
      <c r="A134" s="62">
        <v>43738</v>
      </c>
      <c r="B134" s="2">
        <v>35.200000000000003</v>
      </c>
      <c r="C134" s="2" t="s">
        <v>127</v>
      </c>
      <c r="D134" s="2" t="s">
        <v>101</v>
      </c>
      <c r="E134" s="56" t="s">
        <v>92</v>
      </c>
      <c r="F134" s="56"/>
      <c r="G134" s="56"/>
      <c r="H134" s="56"/>
      <c r="I134" s="56"/>
      <c r="J134" s="56"/>
      <c r="K134" s="56"/>
      <c r="L134" s="56"/>
      <c r="M134" s="56"/>
      <c r="N134" s="56"/>
      <c r="O134" s="56"/>
      <c r="P134" s="56"/>
      <c r="Q134" s="56"/>
      <c r="R134" s="56"/>
      <c r="S134" s="56"/>
      <c r="T134" s="56"/>
      <c r="U134" s="56"/>
      <c r="V134" s="56"/>
      <c r="W134" s="56"/>
      <c r="X134" s="56"/>
      <c r="Y134" s="56"/>
      <c r="Z134" s="1"/>
    </row>
    <row r="135" spans="1:26" ht="12.75" customHeight="1" x14ac:dyDescent="0.2">
      <c r="A135" s="62"/>
      <c r="B135" s="2">
        <v>111.3</v>
      </c>
      <c r="C135" s="2" t="s">
        <v>127</v>
      </c>
      <c r="D135" s="2" t="s">
        <v>79</v>
      </c>
      <c r="E135" s="56" t="s">
        <v>92</v>
      </c>
      <c r="F135" s="56"/>
      <c r="G135" s="56"/>
      <c r="H135" s="56"/>
      <c r="I135" s="56"/>
      <c r="J135" s="56"/>
      <c r="K135" s="56"/>
      <c r="L135" s="56"/>
      <c r="M135" s="56"/>
      <c r="N135" s="56"/>
      <c r="O135" s="56"/>
      <c r="P135" s="56"/>
      <c r="Q135" s="56"/>
      <c r="R135" s="56"/>
      <c r="S135" s="56"/>
      <c r="T135" s="56"/>
      <c r="U135" s="56"/>
      <c r="V135" s="56"/>
      <c r="W135" s="56"/>
      <c r="X135" s="56"/>
      <c r="Y135" s="56"/>
      <c r="Z135" s="1"/>
    </row>
    <row r="136" spans="1:26" ht="12.75" customHeight="1" x14ac:dyDescent="0.2">
      <c r="A136" s="62"/>
      <c r="B136" s="2">
        <v>103.3</v>
      </c>
      <c r="C136" s="2" t="s">
        <v>127</v>
      </c>
      <c r="D136" s="2" t="s">
        <v>94</v>
      </c>
      <c r="E136" s="56" t="s">
        <v>92</v>
      </c>
      <c r="F136" s="56"/>
      <c r="G136" s="56"/>
      <c r="H136" s="56"/>
      <c r="I136" s="56"/>
      <c r="J136" s="56"/>
      <c r="K136" s="56"/>
      <c r="L136" s="56"/>
      <c r="M136" s="56"/>
      <c r="N136" s="56"/>
      <c r="O136" s="56"/>
      <c r="P136" s="56"/>
      <c r="Q136" s="56"/>
      <c r="R136" s="56"/>
      <c r="S136" s="56"/>
      <c r="T136" s="56"/>
      <c r="U136" s="56"/>
      <c r="V136" s="56"/>
      <c r="W136" s="56"/>
      <c r="X136" s="56"/>
      <c r="Y136" s="56"/>
      <c r="Z136" s="1"/>
    </row>
    <row r="137" spans="1:26" ht="12.75" customHeight="1" x14ac:dyDescent="0.2">
      <c r="A137" s="62">
        <v>43739</v>
      </c>
      <c r="B137" s="2">
        <v>90.7</v>
      </c>
      <c r="C137" s="2" t="s">
        <v>127</v>
      </c>
      <c r="D137" s="2" t="s">
        <v>101</v>
      </c>
      <c r="E137" s="56" t="s">
        <v>92</v>
      </c>
      <c r="F137" s="56"/>
      <c r="G137" s="56"/>
      <c r="H137" s="56"/>
      <c r="I137" s="56"/>
      <c r="J137" s="56"/>
      <c r="K137" s="56"/>
      <c r="L137" s="56"/>
      <c r="M137" s="56"/>
      <c r="N137" s="56"/>
      <c r="O137" s="56"/>
      <c r="P137" s="56"/>
      <c r="Q137" s="56"/>
      <c r="R137" s="56"/>
      <c r="S137" s="56"/>
      <c r="T137" s="56"/>
      <c r="U137" s="56"/>
      <c r="V137" s="56"/>
      <c r="W137" s="56"/>
      <c r="X137" s="56"/>
      <c r="Y137" s="56"/>
      <c r="Z137" s="1"/>
    </row>
    <row r="138" spans="1:26" ht="12.75" customHeight="1" x14ac:dyDescent="0.2">
      <c r="A138" s="62">
        <v>43740</v>
      </c>
      <c r="B138" s="2">
        <v>78.91</v>
      </c>
      <c r="C138" s="2" t="s">
        <v>127</v>
      </c>
      <c r="D138" s="2" t="s">
        <v>97</v>
      </c>
      <c r="E138" s="56" t="s">
        <v>92</v>
      </c>
      <c r="F138" s="56"/>
      <c r="G138" s="56"/>
      <c r="H138" s="56"/>
      <c r="I138" s="56"/>
      <c r="J138" s="56"/>
      <c r="K138" s="56"/>
      <c r="L138" s="56"/>
      <c r="M138" s="56"/>
      <c r="N138" s="56"/>
      <c r="O138" s="56"/>
      <c r="P138" s="56"/>
      <c r="Q138" s="56"/>
      <c r="R138" s="56"/>
      <c r="S138" s="56"/>
      <c r="T138" s="56"/>
      <c r="U138" s="56"/>
      <c r="V138" s="56"/>
      <c r="W138" s="56"/>
      <c r="X138" s="56"/>
      <c r="Y138" s="56"/>
      <c r="Z138" s="1"/>
    </row>
    <row r="139" spans="1:26" ht="12.75" customHeight="1" x14ac:dyDescent="0.2">
      <c r="A139" s="62"/>
      <c r="B139" s="2">
        <v>298.26</v>
      </c>
      <c r="C139" s="2" t="s">
        <v>127</v>
      </c>
      <c r="D139" s="2" t="s">
        <v>79</v>
      </c>
      <c r="E139" s="56" t="s">
        <v>84</v>
      </c>
      <c r="F139" s="56"/>
      <c r="G139" s="56"/>
      <c r="H139" s="56"/>
      <c r="I139" s="56"/>
      <c r="J139" s="56"/>
      <c r="K139" s="56"/>
      <c r="L139" s="56"/>
      <c r="M139" s="56"/>
      <c r="N139" s="56"/>
      <c r="O139" s="56"/>
      <c r="P139" s="56"/>
      <c r="Q139" s="56"/>
      <c r="R139" s="56"/>
      <c r="S139" s="56"/>
      <c r="T139" s="56"/>
      <c r="U139" s="56"/>
      <c r="V139" s="56"/>
      <c r="W139" s="56"/>
      <c r="X139" s="56"/>
      <c r="Y139" s="56"/>
      <c r="Z139" s="1"/>
    </row>
    <row r="140" spans="1:26" ht="12.75" customHeight="1" x14ac:dyDescent="0.2">
      <c r="A140" s="62">
        <v>43748</v>
      </c>
      <c r="B140" s="2">
        <v>261.74</v>
      </c>
      <c r="C140" s="2" t="s">
        <v>91</v>
      </c>
      <c r="D140" s="2" t="s">
        <v>79</v>
      </c>
      <c r="E140" s="56" t="s">
        <v>92</v>
      </c>
      <c r="F140" s="56"/>
      <c r="G140" s="56"/>
      <c r="H140" s="56"/>
      <c r="I140" s="56"/>
      <c r="J140" s="56"/>
      <c r="K140" s="56"/>
      <c r="L140" s="56"/>
      <c r="M140" s="56"/>
      <c r="N140" s="56"/>
      <c r="O140" s="56"/>
      <c r="P140" s="56"/>
      <c r="Q140" s="56"/>
      <c r="R140" s="56"/>
      <c r="S140" s="56"/>
      <c r="T140" s="56"/>
      <c r="U140" s="56"/>
      <c r="V140" s="56"/>
      <c r="W140" s="56"/>
      <c r="X140" s="56"/>
      <c r="Y140" s="56"/>
      <c r="Z140" s="1"/>
    </row>
    <row r="141" spans="1:26" ht="12.75" customHeight="1" x14ac:dyDescent="0.2">
      <c r="A141" s="62"/>
      <c r="B141" s="2">
        <v>103.3</v>
      </c>
      <c r="C141" s="2" t="s">
        <v>91</v>
      </c>
      <c r="D141" s="2" t="s">
        <v>94</v>
      </c>
      <c r="E141" s="56" t="s">
        <v>92</v>
      </c>
      <c r="F141" s="56"/>
      <c r="G141" s="56"/>
      <c r="H141" s="56"/>
      <c r="I141" s="56"/>
      <c r="J141" s="56"/>
      <c r="K141" s="56"/>
      <c r="L141" s="56"/>
      <c r="M141" s="56"/>
      <c r="N141" s="56"/>
      <c r="O141" s="56"/>
      <c r="P141" s="56"/>
      <c r="Q141" s="56"/>
      <c r="R141" s="56"/>
      <c r="S141" s="56"/>
      <c r="T141" s="56"/>
      <c r="U141" s="56"/>
      <c r="V141" s="56"/>
      <c r="W141" s="56"/>
      <c r="X141" s="56"/>
      <c r="Y141" s="56"/>
      <c r="Z141" s="1"/>
    </row>
    <row r="142" spans="1:26" ht="12.75" customHeight="1" x14ac:dyDescent="0.2">
      <c r="A142" s="62"/>
      <c r="B142" s="2">
        <v>333.91</v>
      </c>
      <c r="C142" s="2" t="s">
        <v>91</v>
      </c>
      <c r="D142" s="2" t="s">
        <v>79</v>
      </c>
      <c r="E142" s="56" t="s">
        <v>84</v>
      </c>
      <c r="F142" s="56"/>
      <c r="G142" s="56"/>
      <c r="H142" s="56"/>
      <c r="I142" s="56"/>
      <c r="J142" s="56"/>
      <c r="K142" s="56"/>
      <c r="L142" s="56"/>
      <c r="M142" s="56"/>
      <c r="N142" s="56"/>
      <c r="O142" s="56"/>
      <c r="P142" s="56"/>
      <c r="Q142" s="56"/>
      <c r="R142" s="56"/>
      <c r="S142" s="56"/>
      <c r="T142" s="56"/>
      <c r="U142" s="56"/>
      <c r="V142" s="56"/>
      <c r="W142" s="56"/>
      <c r="X142" s="56"/>
      <c r="Y142" s="56"/>
      <c r="Z142" s="1"/>
    </row>
    <row r="143" spans="1:26" ht="12.75" customHeight="1" x14ac:dyDescent="0.2">
      <c r="A143" s="62">
        <v>43749</v>
      </c>
      <c r="B143" s="2">
        <v>51.3</v>
      </c>
      <c r="C143" s="2" t="s">
        <v>91</v>
      </c>
      <c r="D143" s="2" t="s">
        <v>96</v>
      </c>
      <c r="E143" s="56" t="s">
        <v>84</v>
      </c>
      <c r="F143" s="56"/>
      <c r="G143" s="56"/>
      <c r="H143" s="56"/>
      <c r="I143" s="56"/>
      <c r="J143" s="56"/>
      <c r="K143" s="56"/>
      <c r="L143" s="56"/>
      <c r="M143" s="56"/>
      <c r="N143" s="56"/>
      <c r="O143" s="56"/>
      <c r="P143" s="56"/>
      <c r="Q143" s="56"/>
      <c r="R143" s="56"/>
      <c r="S143" s="56"/>
      <c r="T143" s="56"/>
      <c r="U143" s="56"/>
      <c r="V143" s="56"/>
      <c r="W143" s="56"/>
      <c r="X143" s="56"/>
      <c r="Y143" s="56"/>
      <c r="Z143" s="1"/>
    </row>
    <row r="144" spans="1:26" ht="12.75" customHeight="1" x14ac:dyDescent="0.2">
      <c r="A144" s="62"/>
      <c r="B144" s="2">
        <v>78.260000000000005</v>
      </c>
      <c r="C144" s="2" t="s">
        <v>128</v>
      </c>
      <c r="D144" s="2" t="s">
        <v>101</v>
      </c>
      <c r="E144" s="56" t="s">
        <v>129</v>
      </c>
      <c r="F144" s="56"/>
      <c r="G144" s="56"/>
      <c r="H144" s="56"/>
      <c r="I144" s="56"/>
      <c r="J144" s="56"/>
      <c r="K144" s="56"/>
      <c r="L144" s="56"/>
      <c r="M144" s="56"/>
      <c r="N144" s="56"/>
      <c r="O144" s="56"/>
      <c r="P144" s="56"/>
      <c r="Q144" s="56"/>
      <c r="R144" s="56"/>
      <c r="S144" s="56"/>
      <c r="T144" s="56"/>
      <c r="U144" s="56"/>
      <c r="V144" s="56"/>
      <c r="W144" s="56"/>
      <c r="X144" s="56"/>
      <c r="Y144" s="56"/>
      <c r="Z144" s="1"/>
    </row>
    <row r="145" spans="1:26" ht="12.75" customHeight="1" x14ac:dyDescent="0.2">
      <c r="A145" s="62"/>
      <c r="B145" s="2">
        <v>74.400000000000006</v>
      </c>
      <c r="C145" s="2" t="s">
        <v>128</v>
      </c>
      <c r="D145" s="2" t="s">
        <v>101</v>
      </c>
      <c r="E145" s="56" t="s">
        <v>129</v>
      </c>
      <c r="F145" s="56"/>
      <c r="G145" s="56"/>
      <c r="H145" s="56"/>
      <c r="I145" s="56"/>
      <c r="J145" s="56"/>
      <c r="K145" s="56"/>
      <c r="L145" s="56"/>
      <c r="M145" s="56"/>
      <c r="N145" s="56"/>
      <c r="O145" s="56"/>
      <c r="P145" s="56"/>
      <c r="Q145" s="56"/>
      <c r="R145" s="56"/>
      <c r="S145" s="56"/>
      <c r="T145" s="56"/>
      <c r="U145" s="56"/>
      <c r="V145" s="56"/>
      <c r="W145" s="56"/>
      <c r="X145" s="56"/>
      <c r="Y145" s="56"/>
      <c r="Z145" s="1"/>
    </row>
    <row r="146" spans="1:26" ht="12.75" customHeight="1" x14ac:dyDescent="0.2">
      <c r="A146" s="62">
        <v>43752</v>
      </c>
      <c r="B146" s="2">
        <v>77.39</v>
      </c>
      <c r="C146" s="2" t="s">
        <v>128</v>
      </c>
      <c r="D146" s="2" t="s">
        <v>96</v>
      </c>
      <c r="E146" s="56" t="s">
        <v>84</v>
      </c>
      <c r="F146" s="56"/>
      <c r="G146" s="56"/>
      <c r="H146" s="56"/>
      <c r="I146" s="56"/>
      <c r="J146" s="56"/>
      <c r="K146" s="56"/>
      <c r="L146" s="56"/>
      <c r="M146" s="56"/>
      <c r="N146" s="56"/>
      <c r="O146" s="56"/>
      <c r="P146" s="56"/>
      <c r="Q146" s="56"/>
      <c r="R146" s="56"/>
      <c r="S146" s="56"/>
      <c r="T146" s="56"/>
      <c r="U146" s="56"/>
      <c r="V146" s="56"/>
      <c r="W146" s="56"/>
      <c r="X146" s="56"/>
      <c r="Y146" s="56"/>
      <c r="Z146" s="1"/>
    </row>
    <row r="147" spans="1:26" ht="12.75" customHeight="1" x14ac:dyDescent="0.2">
      <c r="A147" s="62"/>
      <c r="B147" s="2">
        <v>37.74</v>
      </c>
      <c r="C147" s="2" t="s">
        <v>91</v>
      </c>
      <c r="D147" s="2" t="s">
        <v>101</v>
      </c>
      <c r="E147" s="56" t="s">
        <v>92</v>
      </c>
      <c r="F147" s="56"/>
      <c r="G147" s="56"/>
      <c r="H147" s="56"/>
      <c r="I147" s="56"/>
      <c r="J147" s="56"/>
      <c r="K147" s="56"/>
      <c r="L147" s="56"/>
      <c r="M147" s="56"/>
      <c r="N147" s="56"/>
      <c r="O147" s="56"/>
      <c r="P147" s="56"/>
      <c r="Q147" s="56"/>
      <c r="R147" s="56"/>
      <c r="S147" s="56"/>
      <c r="T147" s="56"/>
      <c r="U147" s="56"/>
      <c r="V147" s="56"/>
      <c r="W147" s="56"/>
      <c r="X147" s="56"/>
      <c r="Y147" s="56"/>
      <c r="Z147" s="1"/>
    </row>
    <row r="148" spans="1:26" ht="12.75" customHeight="1" x14ac:dyDescent="0.2">
      <c r="A148" s="64"/>
      <c r="B148" s="2">
        <v>53.83</v>
      </c>
      <c r="C148" s="2" t="s">
        <v>91</v>
      </c>
      <c r="D148" s="2" t="s">
        <v>101</v>
      </c>
      <c r="E148" s="76" t="s">
        <v>92</v>
      </c>
      <c r="F148" s="73"/>
      <c r="G148" s="73"/>
      <c r="H148" s="73"/>
      <c r="I148" s="73"/>
      <c r="J148" s="73"/>
      <c r="K148" s="73"/>
      <c r="L148" s="73"/>
      <c r="M148" s="73"/>
      <c r="N148" s="73"/>
      <c r="O148" s="73"/>
      <c r="P148" s="73"/>
      <c r="Q148" s="73"/>
      <c r="R148" s="73"/>
      <c r="S148" s="73"/>
      <c r="T148" s="73"/>
      <c r="U148" s="73"/>
      <c r="V148" s="73"/>
      <c r="W148" s="73"/>
      <c r="X148" s="73"/>
      <c r="Y148" s="73"/>
      <c r="Z148" s="1"/>
    </row>
    <row r="149" spans="1:26" ht="12.75" customHeight="1" x14ac:dyDescent="0.2">
      <c r="A149" s="64"/>
      <c r="B149" s="2">
        <v>214.78</v>
      </c>
      <c r="C149" s="2" t="s">
        <v>91</v>
      </c>
      <c r="D149" s="2" t="s">
        <v>79</v>
      </c>
      <c r="E149" s="76" t="s">
        <v>92</v>
      </c>
      <c r="F149" s="73"/>
      <c r="G149" s="73"/>
      <c r="H149" s="73"/>
      <c r="I149" s="73"/>
      <c r="J149" s="73"/>
      <c r="K149" s="73"/>
      <c r="L149" s="73"/>
      <c r="M149" s="73"/>
      <c r="N149" s="73"/>
      <c r="O149" s="73"/>
      <c r="P149" s="73"/>
      <c r="Q149" s="73"/>
      <c r="R149" s="73"/>
      <c r="S149" s="73"/>
      <c r="T149" s="73"/>
      <c r="U149" s="73"/>
      <c r="V149" s="73"/>
      <c r="W149" s="73"/>
      <c r="X149" s="73"/>
      <c r="Y149" s="73"/>
      <c r="Z149" s="1"/>
    </row>
    <row r="150" spans="1:26" ht="12.75" customHeight="1" x14ac:dyDescent="0.2">
      <c r="A150" s="64"/>
      <c r="B150" s="2">
        <v>103.3</v>
      </c>
      <c r="C150" s="2" t="s">
        <v>91</v>
      </c>
      <c r="D150" s="2" t="s">
        <v>94</v>
      </c>
      <c r="E150" s="76" t="s">
        <v>92</v>
      </c>
      <c r="F150" s="73"/>
      <c r="G150" s="73"/>
      <c r="H150" s="73"/>
      <c r="I150" s="73"/>
      <c r="J150" s="73"/>
      <c r="K150" s="73"/>
      <c r="L150" s="73"/>
      <c r="M150" s="73"/>
      <c r="N150" s="73"/>
      <c r="O150" s="73"/>
      <c r="P150" s="73"/>
      <c r="Q150" s="73"/>
      <c r="R150" s="73"/>
      <c r="S150" s="73"/>
      <c r="T150" s="73"/>
      <c r="U150" s="73"/>
      <c r="V150" s="73"/>
      <c r="W150" s="73"/>
      <c r="X150" s="73"/>
      <c r="Y150" s="73"/>
      <c r="Z150" s="1"/>
    </row>
    <row r="151" spans="1:26" ht="12.75" customHeight="1" x14ac:dyDescent="0.2">
      <c r="A151" s="64"/>
      <c r="B151" s="2">
        <v>214.78</v>
      </c>
      <c r="C151" s="2" t="s">
        <v>91</v>
      </c>
      <c r="D151" s="2" t="s">
        <v>79</v>
      </c>
      <c r="E151" s="76" t="s">
        <v>84</v>
      </c>
      <c r="F151" s="73"/>
      <c r="G151" s="73"/>
      <c r="H151" s="73"/>
      <c r="I151" s="73"/>
      <c r="J151" s="73"/>
      <c r="K151" s="73"/>
      <c r="L151" s="73"/>
      <c r="M151" s="73"/>
      <c r="N151" s="73"/>
      <c r="O151" s="73"/>
      <c r="P151" s="73"/>
      <c r="Q151" s="73"/>
      <c r="R151" s="73"/>
      <c r="S151" s="73"/>
      <c r="T151" s="73"/>
      <c r="U151" s="73"/>
      <c r="V151" s="73"/>
      <c r="W151" s="73"/>
      <c r="X151" s="73"/>
      <c r="Y151" s="73"/>
      <c r="Z151" s="1"/>
    </row>
    <row r="152" spans="1:26" ht="12.75" customHeight="1" x14ac:dyDescent="0.2">
      <c r="A152" s="64">
        <v>43753</v>
      </c>
      <c r="B152" s="2">
        <v>51.3</v>
      </c>
      <c r="C152" s="2" t="s">
        <v>91</v>
      </c>
      <c r="D152" s="2" t="s">
        <v>96</v>
      </c>
      <c r="E152" s="76" t="s">
        <v>84</v>
      </c>
      <c r="F152" s="73"/>
      <c r="G152" s="73"/>
      <c r="H152" s="73"/>
      <c r="I152" s="73"/>
      <c r="J152" s="73"/>
      <c r="K152" s="73"/>
      <c r="L152" s="73"/>
      <c r="M152" s="73"/>
      <c r="N152" s="73"/>
      <c r="O152" s="73"/>
      <c r="P152" s="73"/>
      <c r="Q152" s="73"/>
      <c r="R152" s="73"/>
      <c r="S152" s="73"/>
      <c r="T152" s="73"/>
      <c r="U152" s="73"/>
      <c r="V152" s="73"/>
      <c r="W152" s="73"/>
      <c r="X152" s="73"/>
      <c r="Y152" s="73"/>
      <c r="Z152" s="1"/>
    </row>
    <row r="153" spans="1:26" ht="12.75" customHeight="1" x14ac:dyDescent="0.2">
      <c r="A153" s="64"/>
      <c r="B153" s="2">
        <v>68.7</v>
      </c>
      <c r="C153" s="2" t="s">
        <v>91</v>
      </c>
      <c r="D153" s="2" t="s">
        <v>97</v>
      </c>
      <c r="E153" s="76" t="s">
        <v>92</v>
      </c>
      <c r="F153" s="73"/>
      <c r="G153" s="73"/>
      <c r="H153" s="73"/>
      <c r="I153" s="73"/>
      <c r="J153" s="73"/>
      <c r="K153" s="73"/>
      <c r="L153" s="73"/>
      <c r="M153" s="73"/>
      <c r="N153" s="73"/>
      <c r="O153" s="73"/>
      <c r="P153" s="73"/>
      <c r="Q153" s="73"/>
      <c r="R153" s="73"/>
      <c r="S153" s="73"/>
      <c r="T153" s="73"/>
      <c r="U153" s="73"/>
      <c r="V153" s="73"/>
      <c r="W153" s="73"/>
      <c r="X153" s="73"/>
      <c r="Y153" s="73"/>
      <c r="Z153" s="1"/>
    </row>
    <row r="154" spans="1:26" ht="12.75" customHeight="1" x14ac:dyDescent="0.2">
      <c r="A154" s="56">
        <v>43755</v>
      </c>
      <c r="B154" s="57">
        <v>12.43</v>
      </c>
      <c r="C154" s="58" t="s">
        <v>91</v>
      </c>
      <c r="D154" s="58" t="s">
        <v>112</v>
      </c>
      <c r="E154" s="59" t="s">
        <v>92</v>
      </c>
      <c r="F154" s="2"/>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56"/>
      <c r="B155" s="57">
        <v>12.82</v>
      </c>
      <c r="C155" s="58" t="s">
        <v>130</v>
      </c>
      <c r="D155" s="58" t="s">
        <v>112</v>
      </c>
      <c r="E155" s="59" t="s">
        <v>92</v>
      </c>
      <c r="F155" s="2"/>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
        <v>13.68</v>
      </c>
      <c r="C156" s="1" t="s">
        <v>130</v>
      </c>
      <c r="D156" s="1" t="s">
        <v>112</v>
      </c>
      <c r="E156" s="1" t="s">
        <v>92</v>
      </c>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56"/>
      <c r="B157" s="57">
        <v>33.22</v>
      </c>
      <c r="C157" s="58" t="s">
        <v>131</v>
      </c>
      <c r="D157" s="58" t="s">
        <v>101</v>
      </c>
      <c r="E157" s="59" t="s">
        <v>92</v>
      </c>
      <c r="F157" s="2"/>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56"/>
      <c r="B158" s="57">
        <v>50.96</v>
      </c>
      <c r="C158" s="58" t="s">
        <v>91</v>
      </c>
      <c r="D158" s="58" t="s">
        <v>101</v>
      </c>
      <c r="E158" s="59" t="s">
        <v>92</v>
      </c>
      <c r="F158" s="2"/>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56"/>
      <c r="B159" s="57">
        <v>10.210000000000001</v>
      </c>
      <c r="C159" s="58" t="s">
        <v>91</v>
      </c>
      <c r="D159" s="58" t="s">
        <v>132</v>
      </c>
      <c r="E159" s="59" t="s">
        <v>92</v>
      </c>
      <c r="F159" s="2"/>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56"/>
      <c r="B160" s="57">
        <v>261.74</v>
      </c>
      <c r="C160" s="58" t="s">
        <v>91</v>
      </c>
      <c r="D160" s="58" t="s">
        <v>79</v>
      </c>
      <c r="E160" s="59" t="s">
        <v>92</v>
      </c>
      <c r="F160" s="2"/>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56"/>
      <c r="B161" s="57">
        <v>45</v>
      </c>
      <c r="C161" s="58" t="s">
        <v>91</v>
      </c>
      <c r="D161" s="58" t="s">
        <v>93</v>
      </c>
      <c r="E161" s="59" t="s">
        <v>92</v>
      </c>
      <c r="F161" s="2"/>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56"/>
      <c r="B162" s="57">
        <v>103.3</v>
      </c>
      <c r="C162" s="58" t="s">
        <v>91</v>
      </c>
      <c r="D162" s="58" t="s">
        <v>94</v>
      </c>
      <c r="E162" s="59" t="s">
        <v>92</v>
      </c>
      <c r="F162" s="2"/>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56"/>
      <c r="B163" s="57">
        <v>261.74</v>
      </c>
      <c r="C163" s="58" t="s">
        <v>91</v>
      </c>
      <c r="D163" s="58" t="s">
        <v>79</v>
      </c>
      <c r="E163" s="59" t="s">
        <v>84</v>
      </c>
      <c r="F163" s="2"/>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56"/>
      <c r="B164" s="57">
        <v>63.69</v>
      </c>
      <c r="C164" s="58" t="s">
        <v>91</v>
      </c>
      <c r="D164" s="58" t="s">
        <v>93</v>
      </c>
      <c r="E164" s="59" t="s">
        <v>84</v>
      </c>
      <c r="F164" s="2"/>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56">
        <v>43756</v>
      </c>
      <c r="B165" s="57">
        <v>51.3</v>
      </c>
      <c r="C165" s="58" t="s">
        <v>91</v>
      </c>
      <c r="D165" s="58" t="s">
        <v>96</v>
      </c>
      <c r="E165" s="59" t="s">
        <v>84</v>
      </c>
      <c r="F165" s="2"/>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56">
        <v>43759</v>
      </c>
      <c r="B166" s="57">
        <v>33.22</v>
      </c>
      <c r="C166" s="58" t="s">
        <v>133</v>
      </c>
      <c r="D166" s="58" t="s">
        <v>101</v>
      </c>
      <c r="E166" s="59" t="s">
        <v>92</v>
      </c>
      <c r="F166" s="2"/>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56"/>
      <c r="B167" s="57">
        <v>188.7</v>
      </c>
      <c r="C167" s="58" t="s">
        <v>133</v>
      </c>
      <c r="D167" s="58" t="s">
        <v>79</v>
      </c>
      <c r="E167" s="59" t="s">
        <v>92</v>
      </c>
      <c r="F167" s="2"/>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56"/>
      <c r="B168" s="57">
        <v>103.3</v>
      </c>
      <c r="C168" s="58" t="s">
        <v>133</v>
      </c>
      <c r="D168" s="58" t="s">
        <v>94</v>
      </c>
      <c r="E168" s="59" t="s">
        <v>92</v>
      </c>
      <c r="F168" s="2"/>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56">
        <v>43760</v>
      </c>
      <c r="B169" s="57">
        <v>16.09</v>
      </c>
      <c r="C169" s="58" t="s">
        <v>134</v>
      </c>
      <c r="D169" s="58" t="s">
        <v>112</v>
      </c>
      <c r="E169" s="59" t="s">
        <v>92</v>
      </c>
      <c r="F169" s="2"/>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56"/>
      <c r="B170" s="57">
        <v>190.7</v>
      </c>
      <c r="C170" s="58" t="s">
        <v>133</v>
      </c>
      <c r="D170" s="58" t="s">
        <v>81</v>
      </c>
      <c r="E170" s="59" t="s">
        <v>92</v>
      </c>
      <c r="F170" s="2"/>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56"/>
      <c r="B171" s="57">
        <v>214.78</v>
      </c>
      <c r="C171" s="58" t="s">
        <v>133</v>
      </c>
      <c r="D171" s="58" t="s">
        <v>79</v>
      </c>
      <c r="E171" s="59" t="s">
        <v>84</v>
      </c>
      <c r="F171" s="2"/>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56"/>
      <c r="B172" s="57">
        <v>22.69</v>
      </c>
      <c r="C172" s="58" t="s">
        <v>91</v>
      </c>
      <c r="D172" s="58" t="s">
        <v>101</v>
      </c>
      <c r="E172" s="59" t="s">
        <v>92</v>
      </c>
      <c r="F172" s="2"/>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56">
        <v>43761</v>
      </c>
      <c r="B173" s="57">
        <v>51.3</v>
      </c>
      <c r="C173" s="58" t="s">
        <v>135</v>
      </c>
      <c r="D173" s="58" t="s">
        <v>86</v>
      </c>
      <c r="E173" s="59" t="s">
        <v>84</v>
      </c>
      <c r="F173" s="2"/>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56">
        <v>43762</v>
      </c>
      <c r="B174" s="57">
        <v>45.04</v>
      </c>
      <c r="C174" s="58" t="s">
        <v>136</v>
      </c>
      <c r="D174" s="58" t="s">
        <v>101</v>
      </c>
      <c r="E174" s="59" t="s">
        <v>92</v>
      </c>
      <c r="F174" s="2"/>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56"/>
      <c r="B175" s="57">
        <v>42.61</v>
      </c>
      <c r="C175" s="58" t="s">
        <v>91</v>
      </c>
      <c r="D175" s="58" t="s">
        <v>101</v>
      </c>
      <c r="E175" s="59" t="s">
        <v>92</v>
      </c>
      <c r="F175" s="2"/>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56"/>
      <c r="B176" s="57">
        <v>261.74</v>
      </c>
      <c r="C176" s="58" t="s">
        <v>136</v>
      </c>
      <c r="D176" s="58" t="s">
        <v>79</v>
      </c>
      <c r="E176" s="59" t="s">
        <v>92</v>
      </c>
      <c r="F176" s="2"/>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56"/>
      <c r="B177" s="57">
        <v>103.3</v>
      </c>
      <c r="C177" s="58" t="s">
        <v>136</v>
      </c>
      <c r="D177" s="58" t="s">
        <v>94</v>
      </c>
      <c r="E177" s="59" t="s">
        <v>92</v>
      </c>
      <c r="F177" s="2"/>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56"/>
      <c r="B178" s="57">
        <v>298.26</v>
      </c>
      <c r="C178" s="58" t="s">
        <v>136</v>
      </c>
      <c r="D178" s="58" t="s">
        <v>79</v>
      </c>
      <c r="E178" s="59" t="s">
        <v>84</v>
      </c>
      <c r="F178" s="2"/>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56">
        <v>43763</v>
      </c>
      <c r="B179" s="57">
        <v>51.3</v>
      </c>
      <c r="C179" s="58" t="s">
        <v>136</v>
      </c>
      <c r="D179" s="58" t="s">
        <v>96</v>
      </c>
      <c r="E179" s="59" t="s">
        <v>84</v>
      </c>
      <c r="F179" s="2"/>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56">
        <v>43766</v>
      </c>
      <c r="B180" s="57">
        <v>162.61000000000001</v>
      </c>
      <c r="C180" s="58" t="s">
        <v>137</v>
      </c>
      <c r="D180" s="58" t="s">
        <v>79</v>
      </c>
      <c r="E180" s="59" t="s">
        <v>92</v>
      </c>
      <c r="F180" s="2"/>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56"/>
      <c r="B181" s="57">
        <v>103.3</v>
      </c>
      <c r="C181" s="58" t="s">
        <v>137</v>
      </c>
      <c r="D181" s="58" t="s">
        <v>94</v>
      </c>
      <c r="E181" s="59" t="s">
        <v>92</v>
      </c>
      <c r="F181" s="2"/>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56"/>
      <c r="B182" s="57">
        <v>188.7</v>
      </c>
      <c r="C182" s="58" t="s">
        <v>137</v>
      </c>
      <c r="D182" s="58" t="s">
        <v>79</v>
      </c>
      <c r="E182" s="59" t="s">
        <v>84</v>
      </c>
      <c r="F182" s="2"/>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56">
        <v>43768</v>
      </c>
      <c r="B183" s="57">
        <v>51.3</v>
      </c>
      <c r="C183" s="58" t="s">
        <v>137</v>
      </c>
      <c r="D183" s="58" t="s">
        <v>96</v>
      </c>
      <c r="E183" s="59" t="s">
        <v>84</v>
      </c>
      <c r="F183" s="2"/>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56"/>
      <c r="B184" s="57">
        <v>55.94</v>
      </c>
      <c r="C184" s="58" t="s">
        <v>138</v>
      </c>
      <c r="D184" s="58" t="s">
        <v>97</v>
      </c>
      <c r="E184" s="59" t="s">
        <v>92</v>
      </c>
      <c r="F184" s="2"/>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56">
        <v>43770</v>
      </c>
      <c r="B185" s="57">
        <v>25.3</v>
      </c>
      <c r="C185" s="58" t="s">
        <v>139</v>
      </c>
      <c r="D185" s="58" t="s">
        <v>101</v>
      </c>
      <c r="E185" s="59" t="s">
        <v>129</v>
      </c>
      <c r="F185" s="2"/>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56"/>
      <c r="B186" s="57">
        <v>27.83</v>
      </c>
      <c r="C186" s="58" t="s">
        <v>139</v>
      </c>
      <c r="D186" s="58" t="s">
        <v>101</v>
      </c>
      <c r="E186" s="59" t="s">
        <v>129</v>
      </c>
      <c r="F186" s="2"/>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56">
        <v>43771</v>
      </c>
      <c r="B187" s="57">
        <v>51.3</v>
      </c>
      <c r="C187" s="58" t="s">
        <v>139</v>
      </c>
      <c r="D187" s="58" t="s">
        <v>96</v>
      </c>
      <c r="E187" s="59" t="s">
        <v>84</v>
      </c>
      <c r="F187" s="2"/>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56">
        <v>43774</v>
      </c>
      <c r="B188" s="57">
        <v>8.26</v>
      </c>
      <c r="C188" s="58" t="s">
        <v>91</v>
      </c>
      <c r="D188" s="58" t="s">
        <v>98</v>
      </c>
      <c r="E188" s="59" t="s">
        <v>92</v>
      </c>
      <c r="F188" s="2"/>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56"/>
      <c r="B189" s="57">
        <v>261.74</v>
      </c>
      <c r="C189" s="58" t="s">
        <v>91</v>
      </c>
      <c r="D189" s="58" t="s">
        <v>79</v>
      </c>
      <c r="E189" s="59" t="s">
        <v>92</v>
      </c>
      <c r="F189" s="2"/>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56"/>
      <c r="B190" s="57">
        <v>103.3</v>
      </c>
      <c r="C190" s="58" t="s">
        <v>91</v>
      </c>
      <c r="D190" s="58" t="s">
        <v>94</v>
      </c>
      <c r="E190" s="59" t="s">
        <v>92</v>
      </c>
      <c r="F190" s="2"/>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56">
        <v>43775</v>
      </c>
      <c r="B191" s="57">
        <v>208.91</v>
      </c>
      <c r="C191" s="58" t="s">
        <v>140</v>
      </c>
      <c r="D191" s="58" t="s">
        <v>81</v>
      </c>
      <c r="E191" s="59" t="s">
        <v>92</v>
      </c>
      <c r="F191" s="2"/>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56"/>
      <c r="B192" s="57">
        <v>24.36</v>
      </c>
      <c r="C192" s="58" t="s">
        <v>140</v>
      </c>
      <c r="D192" s="58" t="s">
        <v>82</v>
      </c>
      <c r="E192" s="59" t="s">
        <v>92</v>
      </c>
      <c r="F192" s="2"/>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56"/>
      <c r="B193" s="57">
        <v>162.61000000000001</v>
      </c>
      <c r="C193" s="58" t="s">
        <v>141</v>
      </c>
      <c r="D193" s="58" t="s">
        <v>79</v>
      </c>
      <c r="E193" s="59" t="s">
        <v>84</v>
      </c>
      <c r="F193" s="2"/>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56">
        <v>43776</v>
      </c>
      <c r="B194" s="57">
        <v>99.13</v>
      </c>
      <c r="C194" s="58" t="s">
        <v>140</v>
      </c>
      <c r="D194" s="58" t="s">
        <v>96</v>
      </c>
      <c r="E194" s="59" t="s">
        <v>84</v>
      </c>
      <c r="F194" s="2"/>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56"/>
      <c r="B195" s="57">
        <v>8.57</v>
      </c>
      <c r="C195" s="58" t="s">
        <v>142</v>
      </c>
      <c r="D195" s="58" t="s">
        <v>112</v>
      </c>
      <c r="E195" s="59" t="s">
        <v>84</v>
      </c>
      <c r="F195" s="2"/>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56"/>
      <c r="B196" s="57">
        <v>9.48</v>
      </c>
      <c r="C196" s="58" t="s">
        <v>142</v>
      </c>
      <c r="D196" s="58" t="s">
        <v>112</v>
      </c>
      <c r="E196" s="59" t="s">
        <v>84</v>
      </c>
      <c r="F196" s="2"/>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56"/>
      <c r="B197" s="57">
        <v>112.58</v>
      </c>
      <c r="C197" s="58" t="s">
        <v>140</v>
      </c>
      <c r="D197" s="58" t="s">
        <v>97</v>
      </c>
      <c r="E197" s="59" t="s">
        <v>92</v>
      </c>
      <c r="F197" s="2"/>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56">
        <v>43780</v>
      </c>
      <c r="B198" s="57">
        <v>54.78</v>
      </c>
      <c r="C198" s="58" t="s">
        <v>91</v>
      </c>
      <c r="D198" s="58" t="s">
        <v>101</v>
      </c>
      <c r="E198" s="59" t="s">
        <v>92</v>
      </c>
      <c r="F198" s="2"/>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56"/>
      <c r="B199" s="57">
        <v>261.74</v>
      </c>
      <c r="C199" s="58" t="s">
        <v>91</v>
      </c>
      <c r="D199" s="58" t="s">
        <v>79</v>
      </c>
      <c r="E199" s="59" t="s">
        <v>92</v>
      </c>
      <c r="F199" s="2"/>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56"/>
      <c r="B200" s="57">
        <v>103.3</v>
      </c>
      <c r="C200" s="58" t="s">
        <v>91</v>
      </c>
      <c r="D200" s="58" t="s">
        <v>94</v>
      </c>
      <c r="E200" s="59" t="s">
        <v>92</v>
      </c>
      <c r="F200" s="2"/>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56">
        <v>43781</v>
      </c>
      <c r="B201" s="57">
        <v>11.52</v>
      </c>
      <c r="C201" s="58" t="s">
        <v>91</v>
      </c>
      <c r="D201" s="58" t="s">
        <v>82</v>
      </c>
      <c r="E201" s="59" t="s">
        <v>92</v>
      </c>
      <c r="F201" s="2"/>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56"/>
      <c r="B202" s="57">
        <v>38.43</v>
      </c>
      <c r="C202" s="58" t="s">
        <v>91</v>
      </c>
      <c r="D202" s="58" t="s">
        <v>101</v>
      </c>
      <c r="E202" s="59" t="s">
        <v>92</v>
      </c>
      <c r="F202" s="2"/>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56"/>
      <c r="B203" s="57">
        <v>188.7</v>
      </c>
      <c r="C203" s="58" t="s">
        <v>91</v>
      </c>
      <c r="D203" s="58" t="s">
        <v>79</v>
      </c>
      <c r="E203" s="59" t="s">
        <v>84</v>
      </c>
      <c r="F203" s="2"/>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56"/>
      <c r="B204" s="57">
        <v>190.7</v>
      </c>
      <c r="C204" s="58" t="s">
        <v>91</v>
      </c>
      <c r="D204" s="58" t="s">
        <v>81</v>
      </c>
      <c r="E204" s="59" t="s">
        <v>92</v>
      </c>
      <c r="F204" s="2"/>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56">
        <v>43782</v>
      </c>
      <c r="B205" s="57">
        <v>99.13</v>
      </c>
      <c r="C205" s="58" t="s">
        <v>143</v>
      </c>
      <c r="D205" s="58" t="s">
        <v>96</v>
      </c>
      <c r="E205" s="59" t="s">
        <v>84</v>
      </c>
      <c r="F205" s="2"/>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56">
        <v>43783</v>
      </c>
      <c r="B206" s="57">
        <v>42.43</v>
      </c>
      <c r="C206" s="58" t="s">
        <v>91</v>
      </c>
      <c r="D206" s="58" t="s">
        <v>101</v>
      </c>
      <c r="E206" s="59" t="s">
        <v>92</v>
      </c>
      <c r="F206" s="2"/>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56"/>
      <c r="B207" s="57">
        <v>11.74</v>
      </c>
      <c r="C207" s="58" t="s">
        <v>91</v>
      </c>
      <c r="D207" s="58" t="s">
        <v>112</v>
      </c>
      <c r="E207" s="59" t="s">
        <v>92</v>
      </c>
      <c r="F207" s="2"/>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56"/>
      <c r="B208" s="57">
        <v>21.13</v>
      </c>
      <c r="C208" s="58" t="s">
        <v>144</v>
      </c>
      <c r="D208" s="58" t="s">
        <v>112</v>
      </c>
      <c r="E208" s="59" t="s">
        <v>92</v>
      </c>
      <c r="F208" s="2"/>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56"/>
      <c r="B209" s="57">
        <v>298.26</v>
      </c>
      <c r="C209" s="58" t="s">
        <v>91</v>
      </c>
      <c r="D209" s="58" t="s">
        <v>79</v>
      </c>
      <c r="E209" s="59" t="s">
        <v>92</v>
      </c>
      <c r="F209" s="2"/>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56"/>
      <c r="B210" s="57">
        <v>103.3</v>
      </c>
      <c r="C210" s="58" t="s">
        <v>91</v>
      </c>
      <c r="D210" s="58" t="s">
        <v>94</v>
      </c>
      <c r="E210" s="59" t="s">
        <v>92</v>
      </c>
      <c r="F210" s="2"/>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56"/>
      <c r="B211" s="57">
        <v>214.78</v>
      </c>
      <c r="C211" s="58" t="s">
        <v>91</v>
      </c>
      <c r="D211" s="58" t="s">
        <v>79</v>
      </c>
      <c r="E211" s="59" t="s">
        <v>92</v>
      </c>
      <c r="F211" s="2"/>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56">
        <v>43784</v>
      </c>
      <c r="B212" s="57">
        <v>51.3</v>
      </c>
      <c r="C212" s="58" t="s">
        <v>91</v>
      </c>
      <c r="D212" s="58" t="s">
        <v>96</v>
      </c>
      <c r="E212" s="59" t="s">
        <v>84</v>
      </c>
      <c r="F212" s="2"/>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56"/>
      <c r="B213" s="57">
        <v>788.42</v>
      </c>
      <c r="C213" s="58" t="s">
        <v>91</v>
      </c>
      <c r="D213" s="58" t="s">
        <v>81</v>
      </c>
      <c r="E213" s="59" t="s">
        <v>92</v>
      </c>
      <c r="F213" s="2"/>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56">
        <v>43786</v>
      </c>
      <c r="B214" s="57">
        <v>29.91</v>
      </c>
      <c r="C214" s="58" t="s">
        <v>91</v>
      </c>
      <c r="D214" s="58" t="s">
        <v>101</v>
      </c>
      <c r="E214" s="59" t="s">
        <v>92</v>
      </c>
      <c r="F214" s="2"/>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56"/>
      <c r="B215" s="57">
        <v>11.68</v>
      </c>
      <c r="C215" s="58" t="s">
        <v>91</v>
      </c>
      <c r="D215" s="58" t="s">
        <v>112</v>
      </c>
      <c r="E215" s="59" t="s">
        <v>92</v>
      </c>
      <c r="F215" s="2"/>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56">
        <v>43787</v>
      </c>
      <c r="B216" s="57">
        <v>5.65</v>
      </c>
      <c r="C216" s="58" t="s">
        <v>91</v>
      </c>
      <c r="D216" s="58" t="s">
        <v>82</v>
      </c>
      <c r="E216" s="59" t="s">
        <v>92</v>
      </c>
      <c r="F216" s="2"/>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56"/>
      <c r="B217" s="57">
        <v>214.78</v>
      </c>
      <c r="C217" s="58" t="s">
        <v>91</v>
      </c>
      <c r="D217" s="58" t="s">
        <v>79</v>
      </c>
      <c r="E217" s="59" t="s">
        <v>92</v>
      </c>
      <c r="F217" s="2"/>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56"/>
      <c r="B218" s="57">
        <v>103.3</v>
      </c>
      <c r="C218" s="58" t="s">
        <v>91</v>
      </c>
      <c r="D218" s="58" t="s">
        <v>94</v>
      </c>
      <c r="E218" s="59" t="s">
        <v>92</v>
      </c>
      <c r="F218" s="2"/>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56"/>
      <c r="B219" s="57">
        <v>261.74</v>
      </c>
      <c r="C219" s="58" t="s">
        <v>91</v>
      </c>
      <c r="D219" s="58" t="s">
        <v>79</v>
      </c>
      <c r="E219" s="59" t="s">
        <v>84</v>
      </c>
      <c r="F219" s="2"/>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56">
        <v>43788</v>
      </c>
      <c r="B220" s="57">
        <v>77.39</v>
      </c>
      <c r="C220" s="58" t="s">
        <v>91</v>
      </c>
      <c r="D220" s="58" t="s">
        <v>119</v>
      </c>
      <c r="E220" s="59" t="s">
        <v>92</v>
      </c>
      <c r="F220" s="2"/>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56">
        <v>43789</v>
      </c>
      <c r="B221" s="57">
        <v>44.17</v>
      </c>
      <c r="C221" s="58" t="s">
        <v>91</v>
      </c>
      <c r="D221" s="58" t="s">
        <v>101</v>
      </c>
      <c r="E221" s="59" t="s">
        <v>92</v>
      </c>
      <c r="F221" s="2"/>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56"/>
      <c r="B222" s="57">
        <v>9.74</v>
      </c>
      <c r="C222" s="58" t="s">
        <v>145</v>
      </c>
      <c r="D222" s="58" t="s">
        <v>112</v>
      </c>
      <c r="E222" s="59" t="s">
        <v>84</v>
      </c>
      <c r="F222" s="2"/>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56">
        <v>43790</v>
      </c>
      <c r="B223" s="57">
        <v>141.74</v>
      </c>
      <c r="C223" s="58" t="s">
        <v>91</v>
      </c>
      <c r="D223" s="58" t="s">
        <v>96</v>
      </c>
      <c r="E223" s="59" t="s">
        <v>84</v>
      </c>
      <c r="F223" s="2"/>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56"/>
      <c r="B224" s="57">
        <v>9.8699999999999992</v>
      </c>
      <c r="C224" s="58" t="s">
        <v>145</v>
      </c>
      <c r="D224" s="58" t="s">
        <v>112</v>
      </c>
      <c r="E224" s="59" t="s">
        <v>84</v>
      </c>
      <c r="F224" s="2"/>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56"/>
      <c r="B225" s="57">
        <v>15.9</v>
      </c>
      <c r="C225" s="58" t="s">
        <v>145</v>
      </c>
      <c r="D225" s="58" t="s">
        <v>112</v>
      </c>
      <c r="E225" s="59" t="s">
        <v>84</v>
      </c>
      <c r="F225" s="2"/>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56">
        <v>43791</v>
      </c>
      <c r="B226" s="57">
        <v>13.9</v>
      </c>
      <c r="C226" s="58"/>
      <c r="D226" s="58" t="s">
        <v>112</v>
      </c>
      <c r="E226" s="59" t="s">
        <v>84</v>
      </c>
      <c r="F226" s="2"/>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56">
        <v>43794</v>
      </c>
      <c r="B227" s="57">
        <v>37.299999999999997</v>
      </c>
      <c r="C227" s="58" t="s">
        <v>146</v>
      </c>
      <c r="D227" s="58" t="s">
        <v>101</v>
      </c>
      <c r="E227" s="59" t="s">
        <v>92</v>
      </c>
      <c r="F227" s="2"/>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56"/>
      <c r="B228" s="57">
        <v>93.91</v>
      </c>
      <c r="C228" s="58" t="s">
        <v>146</v>
      </c>
      <c r="D228" s="58" t="s">
        <v>79</v>
      </c>
      <c r="E228" s="59" t="s">
        <v>92</v>
      </c>
      <c r="F228" s="2"/>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56"/>
      <c r="B229" s="57">
        <v>103.3</v>
      </c>
      <c r="C229" s="58" t="s">
        <v>146</v>
      </c>
      <c r="D229" s="58" t="s">
        <v>94</v>
      </c>
      <c r="E229" s="59" t="s">
        <v>92</v>
      </c>
      <c r="F229" s="2"/>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56">
        <v>43796</v>
      </c>
      <c r="B230" s="57">
        <v>416.87</v>
      </c>
      <c r="C230" s="58" t="s">
        <v>147</v>
      </c>
      <c r="D230" s="58" t="s">
        <v>81</v>
      </c>
      <c r="E230" s="59" t="s">
        <v>92</v>
      </c>
      <c r="F230" s="2"/>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56"/>
      <c r="B231" s="57">
        <v>298.26</v>
      </c>
      <c r="C231" s="58" t="s">
        <v>146</v>
      </c>
      <c r="D231" s="58" t="s">
        <v>79</v>
      </c>
      <c r="E231" s="59" t="s">
        <v>84</v>
      </c>
      <c r="F231" s="2"/>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56">
        <v>43797</v>
      </c>
      <c r="B232" s="57">
        <v>141.74</v>
      </c>
      <c r="C232" s="58" t="s">
        <v>148</v>
      </c>
      <c r="D232" s="58" t="s">
        <v>96</v>
      </c>
      <c r="E232" s="59" t="s">
        <v>84</v>
      </c>
      <c r="F232" s="2"/>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56">
        <v>43801</v>
      </c>
      <c r="B233" s="57">
        <v>29.65</v>
      </c>
      <c r="C233" s="58" t="s">
        <v>91</v>
      </c>
      <c r="D233" s="58" t="s">
        <v>101</v>
      </c>
      <c r="E233" s="59" t="s">
        <v>92</v>
      </c>
      <c r="F233" s="2"/>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56"/>
      <c r="B234" s="57">
        <v>266.08999999999997</v>
      </c>
      <c r="C234" s="58" t="s">
        <v>108</v>
      </c>
      <c r="D234" s="58" t="s">
        <v>79</v>
      </c>
      <c r="E234" s="59" t="s">
        <v>104</v>
      </c>
      <c r="F234" s="2"/>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56"/>
      <c r="B235" s="57">
        <v>103.3</v>
      </c>
      <c r="C235" s="58" t="s">
        <v>108</v>
      </c>
      <c r="D235" s="58" t="s">
        <v>94</v>
      </c>
      <c r="E235" s="59" t="s">
        <v>104</v>
      </c>
      <c r="F235" s="2"/>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56"/>
      <c r="B236" s="57">
        <v>24.35</v>
      </c>
      <c r="C236" s="58" t="s">
        <v>108</v>
      </c>
      <c r="D236" s="58" t="s">
        <v>101</v>
      </c>
      <c r="E236" s="59" t="s">
        <v>104</v>
      </c>
      <c r="F236" s="2"/>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56"/>
      <c r="B237" s="57">
        <v>180</v>
      </c>
      <c r="C237" s="58" t="s">
        <v>108</v>
      </c>
      <c r="D237" s="58" t="s">
        <v>79</v>
      </c>
      <c r="E237" s="59" t="s">
        <v>92</v>
      </c>
      <c r="F237" s="2"/>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56"/>
      <c r="B238" s="57">
        <v>8.3800000000000008</v>
      </c>
      <c r="C238" s="58" t="s">
        <v>108</v>
      </c>
      <c r="D238" s="58" t="s">
        <v>112</v>
      </c>
      <c r="E238" s="59" t="s">
        <v>104</v>
      </c>
      <c r="F238" s="2"/>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56">
        <v>43802</v>
      </c>
      <c r="B239" s="57">
        <v>11.39</v>
      </c>
      <c r="C239" s="58" t="s">
        <v>91</v>
      </c>
      <c r="D239" s="58" t="s">
        <v>112</v>
      </c>
      <c r="E239" s="59" t="s">
        <v>92</v>
      </c>
      <c r="F239" s="2"/>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56"/>
      <c r="B240" s="57">
        <v>16.09</v>
      </c>
      <c r="C240" s="58" t="s">
        <v>91</v>
      </c>
      <c r="D240" s="58" t="s">
        <v>82</v>
      </c>
      <c r="E240" s="59" t="s">
        <v>92</v>
      </c>
      <c r="F240" s="2"/>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56"/>
      <c r="B241" s="57">
        <v>7.5</v>
      </c>
      <c r="C241" s="58" t="s">
        <v>149</v>
      </c>
      <c r="D241" s="58" t="s">
        <v>112</v>
      </c>
      <c r="E241" s="59" t="s">
        <v>92</v>
      </c>
      <c r="F241" s="2"/>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56">
        <v>43803</v>
      </c>
      <c r="B242" s="57">
        <v>25.12</v>
      </c>
      <c r="C242" s="58" t="s">
        <v>91</v>
      </c>
      <c r="D242" s="58" t="s">
        <v>101</v>
      </c>
      <c r="E242" s="59" t="s">
        <v>92</v>
      </c>
      <c r="F242" s="2"/>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56"/>
      <c r="B243" s="57">
        <v>24.08</v>
      </c>
      <c r="C243" s="58" t="s">
        <v>91</v>
      </c>
      <c r="D243" s="58" t="s">
        <v>101</v>
      </c>
      <c r="E243" s="59" t="s">
        <v>92</v>
      </c>
      <c r="F243" s="2"/>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56">
        <v>43804</v>
      </c>
      <c r="B244" s="57">
        <v>188.7</v>
      </c>
      <c r="C244" s="58" t="s">
        <v>91</v>
      </c>
      <c r="D244" s="58" t="s">
        <v>79</v>
      </c>
      <c r="E244" s="59" t="s">
        <v>84</v>
      </c>
      <c r="F244" s="2"/>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56"/>
      <c r="B245" s="57">
        <v>154.96</v>
      </c>
      <c r="C245" s="58" t="s">
        <v>91</v>
      </c>
      <c r="D245" s="58" t="s">
        <v>94</v>
      </c>
      <c r="E245" s="59" t="s">
        <v>84</v>
      </c>
      <c r="F245" s="2"/>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56">
        <v>43805</v>
      </c>
      <c r="B246" s="57">
        <v>175.65</v>
      </c>
      <c r="C246" s="58" t="s">
        <v>150</v>
      </c>
      <c r="D246" s="58" t="s">
        <v>96</v>
      </c>
      <c r="E246" s="59" t="s">
        <v>84</v>
      </c>
      <c r="F246" s="2"/>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56">
        <v>43811</v>
      </c>
      <c r="B247" s="57">
        <v>11.45</v>
      </c>
      <c r="C247" s="58" t="s">
        <v>151</v>
      </c>
      <c r="D247" s="58" t="s">
        <v>112</v>
      </c>
      <c r="E247" s="59" t="s">
        <v>92</v>
      </c>
      <c r="F247" s="2"/>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56"/>
      <c r="B248" s="57">
        <v>261.74</v>
      </c>
      <c r="C248" s="58" t="s">
        <v>151</v>
      </c>
      <c r="D248" s="58" t="s">
        <v>79</v>
      </c>
      <c r="E248" s="59" t="s">
        <v>92</v>
      </c>
      <c r="F248" s="2"/>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56"/>
      <c r="B249" s="57">
        <v>103.3</v>
      </c>
      <c r="C249" s="58" t="s">
        <v>151</v>
      </c>
      <c r="D249" s="58" t="s">
        <v>94</v>
      </c>
      <c r="E249" s="59" t="s">
        <v>92</v>
      </c>
      <c r="F249" s="2"/>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56"/>
      <c r="B250" s="57">
        <v>48.55</v>
      </c>
      <c r="C250" s="58" t="s">
        <v>152</v>
      </c>
      <c r="D250" s="58" t="s">
        <v>79</v>
      </c>
      <c r="E250" s="59" t="s">
        <v>153</v>
      </c>
      <c r="F250" s="2"/>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56">
        <v>43812</v>
      </c>
      <c r="B251" s="57">
        <v>7.97</v>
      </c>
      <c r="C251" s="58" t="s">
        <v>154</v>
      </c>
      <c r="D251" s="58" t="s">
        <v>112</v>
      </c>
      <c r="E251" s="59" t="s">
        <v>92</v>
      </c>
      <c r="F251" s="2"/>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56"/>
      <c r="B252" s="57">
        <v>208.43</v>
      </c>
      <c r="C252" s="58" t="s">
        <v>91</v>
      </c>
      <c r="D252" s="58" t="s">
        <v>81</v>
      </c>
      <c r="E252" s="59" t="s">
        <v>92</v>
      </c>
      <c r="F252" s="2"/>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56"/>
      <c r="B253" s="57">
        <v>20.87</v>
      </c>
      <c r="C253" s="58" t="s">
        <v>91</v>
      </c>
      <c r="D253" s="58" t="s">
        <v>82</v>
      </c>
      <c r="E253" s="59" t="s">
        <v>92</v>
      </c>
      <c r="F253" s="2"/>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56">
        <v>43813</v>
      </c>
      <c r="B254" s="57">
        <v>47.6</v>
      </c>
      <c r="C254" s="58" t="s">
        <v>155</v>
      </c>
      <c r="D254" s="58" t="s">
        <v>101</v>
      </c>
      <c r="E254" s="59" t="s">
        <v>92</v>
      </c>
      <c r="F254" s="2"/>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56"/>
      <c r="B255" s="57">
        <v>93.91</v>
      </c>
      <c r="C255" s="58" t="s">
        <v>155</v>
      </c>
      <c r="D255" s="58" t="s">
        <v>79</v>
      </c>
      <c r="E255" s="59" t="s">
        <v>92</v>
      </c>
      <c r="F255" s="2"/>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56"/>
      <c r="B256" s="57">
        <v>14.06</v>
      </c>
      <c r="C256" s="58" t="s">
        <v>155</v>
      </c>
      <c r="D256" s="58" t="s">
        <v>93</v>
      </c>
      <c r="E256" s="59" t="s">
        <v>84</v>
      </c>
      <c r="F256" s="2"/>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56">
        <v>43814</v>
      </c>
      <c r="B257" s="57">
        <v>141.74</v>
      </c>
      <c r="C257" s="58" t="s">
        <v>152</v>
      </c>
      <c r="D257" s="58" t="s">
        <v>96</v>
      </c>
      <c r="E257" s="59" t="s">
        <v>84</v>
      </c>
      <c r="F257" s="2"/>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56">
        <v>43815</v>
      </c>
      <c r="B258" s="57">
        <v>36.17</v>
      </c>
      <c r="C258" s="58" t="s">
        <v>91</v>
      </c>
      <c r="D258" s="58" t="s">
        <v>101</v>
      </c>
      <c r="E258" s="59" t="s">
        <v>92</v>
      </c>
      <c r="F258" s="2"/>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56"/>
      <c r="B259" s="57">
        <v>35.57</v>
      </c>
      <c r="C259" s="58" t="s">
        <v>91</v>
      </c>
      <c r="D259" s="58" t="s">
        <v>101</v>
      </c>
      <c r="E259" s="59" t="s">
        <v>92</v>
      </c>
      <c r="F259" s="2"/>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56"/>
      <c r="B260" s="57">
        <v>188.7</v>
      </c>
      <c r="C260" s="58" t="s">
        <v>91</v>
      </c>
      <c r="D260" s="58" t="s">
        <v>79</v>
      </c>
      <c r="E260" s="59" t="s">
        <v>92</v>
      </c>
      <c r="F260" s="2"/>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56"/>
      <c r="B261" s="57">
        <v>103.3</v>
      </c>
      <c r="C261" s="58" t="s">
        <v>91</v>
      </c>
      <c r="D261" s="58" t="s">
        <v>94</v>
      </c>
      <c r="E261" s="59" t="s">
        <v>92</v>
      </c>
      <c r="F261" s="2"/>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56"/>
      <c r="B262" s="57">
        <v>93.91</v>
      </c>
      <c r="C262" s="58" t="s">
        <v>91</v>
      </c>
      <c r="D262" s="58" t="s">
        <v>79</v>
      </c>
      <c r="E262" s="59" t="s">
        <v>84</v>
      </c>
      <c r="F262" s="2"/>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56">
        <v>43816</v>
      </c>
      <c r="B263" s="57">
        <v>51.3</v>
      </c>
      <c r="C263" s="58" t="s">
        <v>91</v>
      </c>
      <c r="D263" s="58" t="s">
        <v>96</v>
      </c>
      <c r="E263" s="59" t="s">
        <v>84</v>
      </c>
      <c r="F263" s="2"/>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56">
        <v>43821</v>
      </c>
      <c r="B264" s="57">
        <v>51.65</v>
      </c>
      <c r="C264" s="58" t="s">
        <v>91</v>
      </c>
      <c r="D264" s="58" t="s">
        <v>94</v>
      </c>
      <c r="E264" s="59" t="s">
        <v>92</v>
      </c>
      <c r="F264" s="2"/>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56">
        <v>43864</v>
      </c>
      <c r="B265" s="57">
        <v>66.930000000000007</v>
      </c>
      <c r="C265" s="58" t="s">
        <v>91</v>
      </c>
      <c r="D265" s="58" t="s">
        <v>101</v>
      </c>
      <c r="E265" s="59" t="s">
        <v>92</v>
      </c>
      <c r="F265" s="2"/>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56"/>
      <c r="B266" s="57">
        <v>66.09</v>
      </c>
      <c r="C266" s="58" t="s">
        <v>91</v>
      </c>
      <c r="D266" s="58" t="s">
        <v>119</v>
      </c>
      <c r="E266" s="59" t="s">
        <v>92</v>
      </c>
      <c r="F266" s="2"/>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56">
        <v>43865</v>
      </c>
      <c r="B267" s="57">
        <v>25.13</v>
      </c>
      <c r="C267" s="58" t="s">
        <v>91</v>
      </c>
      <c r="D267" s="58" t="s">
        <v>98</v>
      </c>
      <c r="E267" s="59" t="s">
        <v>92</v>
      </c>
      <c r="F267" s="2"/>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56">
        <v>43866</v>
      </c>
      <c r="B268" s="57">
        <v>29.89</v>
      </c>
      <c r="C268" s="58" t="s">
        <v>91</v>
      </c>
      <c r="D268" s="58" t="s">
        <v>101</v>
      </c>
      <c r="E268" s="59" t="s">
        <v>92</v>
      </c>
      <c r="F268" s="2"/>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56"/>
      <c r="B269" s="57">
        <v>381.39</v>
      </c>
      <c r="C269" s="58" t="s">
        <v>91</v>
      </c>
      <c r="D269" s="58" t="s">
        <v>81</v>
      </c>
      <c r="E269" s="59" t="s">
        <v>92</v>
      </c>
      <c r="F269" s="2"/>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56"/>
      <c r="B270" s="57">
        <v>188.7</v>
      </c>
      <c r="C270" s="58" t="s">
        <v>91</v>
      </c>
      <c r="D270" s="58" t="s">
        <v>79</v>
      </c>
      <c r="E270" s="59" t="s">
        <v>84</v>
      </c>
      <c r="F270" s="2"/>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56"/>
      <c r="B271" s="57">
        <v>51.65</v>
      </c>
      <c r="C271" s="58" t="s">
        <v>91</v>
      </c>
      <c r="D271" s="58" t="s">
        <v>94</v>
      </c>
      <c r="E271" s="59" t="s">
        <v>84</v>
      </c>
      <c r="F271" s="2"/>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56">
        <v>43867</v>
      </c>
      <c r="B272" s="57">
        <v>107.83</v>
      </c>
      <c r="C272" s="58" t="s">
        <v>91</v>
      </c>
      <c r="D272" s="58" t="s">
        <v>96</v>
      </c>
      <c r="E272" s="59" t="s">
        <v>84</v>
      </c>
      <c r="F272" s="2"/>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56">
        <v>43871</v>
      </c>
      <c r="B273" s="57">
        <v>93.91</v>
      </c>
      <c r="C273" s="58" t="s">
        <v>91</v>
      </c>
      <c r="D273" s="58" t="s">
        <v>79</v>
      </c>
      <c r="E273" s="59" t="s">
        <v>92</v>
      </c>
      <c r="F273" s="2"/>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56"/>
      <c r="B274" s="57">
        <v>103.3</v>
      </c>
      <c r="C274" s="58" t="s">
        <v>91</v>
      </c>
      <c r="D274" s="58" t="s">
        <v>94</v>
      </c>
      <c r="E274" s="59" t="s">
        <v>92</v>
      </c>
      <c r="F274" s="2"/>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56"/>
      <c r="B275" s="57">
        <v>26.33</v>
      </c>
      <c r="C275" s="58" t="s">
        <v>91</v>
      </c>
      <c r="D275" s="58" t="s">
        <v>93</v>
      </c>
      <c r="E275" s="59" t="s">
        <v>92</v>
      </c>
      <c r="F275" s="2"/>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56"/>
      <c r="B276" s="57">
        <v>23.64</v>
      </c>
      <c r="C276" s="58" t="s">
        <v>91</v>
      </c>
      <c r="D276" s="58" t="s">
        <v>93</v>
      </c>
      <c r="E276" s="59" t="s">
        <v>92</v>
      </c>
      <c r="F276" s="2"/>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56">
        <v>43872</v>
      </c>
      <c r="B277" s="57">
        <v>21.3</v>
      </c>
      <c r="C277" s="58" t="s">
        <v>156</v>
      </c>
      <c r="D277" s="58" t="s">
        <v>98</v>
      </c>
      <c r="E277" s="59" t="s">
        <v>92</v>
      </c>
      <c r="F277" s="2"/>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56"/>
      <c r="B278" s="57">
        <v>261.74</v>
      </c>
      <c r="C278" s="58" t="s">
        <v>91</v>
      </c>
      <c r="D278" s="58" t="s">
        <v>79</v>
      </c>
      <c r="E278" s="59" t="s">
        <v>84</v>
      </c>
      <c r="F278" s="2"/>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56"/>
      <c r="B279" s="57">
        <v>42.37</v>
      </c>
      <c r="C279" s="58" t="s">
        <v>91</v>
      </c>
      <c r="D279" s="58" t="s">
        <v>93</v>
      </c>
      <c r="E279" s="59" t="s">
        <v>84</v>
      </c>
      <c r="F279" s="2"/>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56">
        <v>43873</v>
      </c>
      <c r="B280" s="57">
        <v>22</v>
      </c>
      <c r="C280" s="58" t="s">
        <v>91</v>
      </c>
      <c r="D280" s="58" t="s">
        <v>98</v>
      </c>
      <c r="E280" s="59" t="s">
        <v>92</v>
      </c>
      <c r="F280" s="2"/>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56"/>
      <c r="B281" s="57">
        <v>48.53</v>
      </c>
      <c r="C281" s="58" t="s">
        <v>91</v>
      </c>
      <c r="D281" s="58" t="s">
        <v>93</v>
      </c>
      <c r="E281" s="59" t="s">
        <v>84</v>
      </c>
      <c r="F281" s="2"/>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56"/>
      <c r="B282" s="57">
        <v>21.3</v>
      </c>
      <c r="C282" s="58" t="s">
        <v>91</v>
      </c>
      <c r="D282" s="58" t="s">
        <v>98</v>
      </c>
      <c r="E282" s="59" t="s">
        <v>92</v>
      </c>
      <c r="F282" s="2"/>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56">
        <v>43874</v>
      </c>
      <c r="B283" s="57">
        <v>150.43</v>
      </c>
      <c r="C283" s="58" t="s">
        <v>91</v>
      </c>
      <c r="D283" s="58" t="s">
        <v>96</v>
      </c>
      <c r="E283" s="59" t="s">
        <v>84</v>
      </c>
      <c r="F283" s="2"/>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56"/>
      <c r="B284" s="57">
        <v>148.82</v>
      </c>
      <c r="C284" s="58" t="s">
        <v>91</v>
      </c>
      <c r="D284" s="58" t="s">
        <v>157</v>
      </c>
      <c r="E284" s="59" t="s">
        <v>92</v>
      </c>
      <c r="F284" s="2"/>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56">
        <v>43878</v>
      </c>
      <c r="B285" s="57">
        <v>56.52</v>
      </c>
      <c r="C285" s="58" t="s">
        <v>158</v>
      </c>
      <c r="D285" s="58" t="s">
        <v>159</v>
      </c>
      <c r="E285" s="59" t="s">
        <v>92</v>
      </c>
      <c r="F285" s="2"/>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56"/>
      <c r="B286" s="57">
        <v>14.43</v>
      </c>
      <c r="C286" s="58" t="s">
        <v>158</v>
      </c>
      <c r="D286" s="58" t="s">
        <v>160</v>
      </c>
      <c r="E286" s="59" t="s">
        <v>92</v>
      </c>
      <c r="F286" s="2"/>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56">
        <v>43879</v>
      </c>
      <c r="B287" s="57">
        <v>11.52</v>
      </c>
      <c r="C287" s="58" t="s">
        <v>91</v>
      </c>
      <c r="D287" s="58" t="s">
        <v>98</v>
      </c>
      <c r="E287" s="59" t="s">
        <v>92</v>
      </c>
      <c r="F287" s="2"/>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56"/>
      <c r="B288" s="57">
        <v>111.3</v>
      </c>
      <c r="C288" s="58" t="s">
        <v>158</v>
      </c>
      <c r="D288" s="58" t="s">
        <v>96</v>
      </c>
      <c r="E288" s="59" t="s">
        <v>84</v>
      </c>
      <c r="F288" s="2"/>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56"/>
      <c r="B289" s="57">
        <v>190.7</v>
      </c>
      <c r="C289" s="58" t="s">
        <v>158</v>
      </c>
      <c r="D289" s="58" t="s">
        <v>81</v>
      </c>
      <c r="E289" s="59" t="s">
        <v>92</v>
      </c>
      <c r="F289" s="2"/>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56"/>
      <c r="B290" s="57">
        <v>370.43</v>
      </c>
      <c r="C290" s="58" t="s">
        <v>158</v>
      </c>
      <c r="D290" s="58" t="s">
        <v>79</v>
      </c>
      <c r="E290" s="59" t="s">
        <v>84</v>
      </c>
      <c r="F290" s="2"/>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56"/>
      <c r="B291" s="57">
        <v>51.65</v>
      </c>
      <c r="C291" s="58" t="s">
        <v>158</v>
      </c>
      <c r="D291" s="58" t="s">
        <v>94</v>
      </c>
      <c r="E291" s="59" t="s">
        <v>84</v>
      </c>
      <c r="F291" s="2"/>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56">
        <v>43880</v>
      </c>
      <c r="B292" s="57">
        <v>84.85</v>
      </c>
      <c r="C292" s="58" t="s">
        <v>158</v>
      </c>
      <c r="D292" s="58" t="s">
        <v>157</v>
      </c>
      <c r="E292" s="59" t="s">
        <v>92</v>
      </c>
      <c r="F292" s="2"/>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56">
        <v>43893</v>
      </c>
      <c r="B293" s="57">
        <v>55.43</v>
      </c>
      <c r="C293" s="58" t="s">
        <v>91</v>
      </c>
      <c r="D293" s="58" t="s">
        <v>101</v>
      </c>
      <c r="E293" s="59" t="s">
        <v>84</v>
      </c>
      <c r="F293" s="2"/>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56">
        <v>43894</v>
      </c>
      <c r="B294" s="57">
        <v>39.71</v>
      </c>
      <c r="C294" s="58" t="s">
        <v>91</v>
      </c>
      <c r="D294" s="58" t="s">
        <v>98</v>
      </c>
      <c r="E294" s="59" t="s">
        <v>92</v>
      </c>
      <c r="F294" s="2"/>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56">
        <v>43895</v>
      </c>
      <c r="B295" s="57">
        <v>64.78</v>
      </c>
      <c r="C295" s="58" t="s">
        <v>91</v>
      </c>
      <c r="D295" s="58" t="s">
        <v>101</v>
      </c>
      <c r="E295" s="59" t="s">
        <v>84</v>
      </c>
      <c r="F295" s="2"/>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56">
        <v>43896</v>
      </c>
      <c r="B296" s="57">
        <v>84.85</v>
      </c>
      <c r="C296" s="58" t="s">
        <v>91</v>
      </c>
      <c r="D296" s="58" t="s">
        <v>157</v>
      </c>
      <c r="E296" s="59" t="s">
        <v>92</v>
      </c>
      <c r="F296" s="2"/>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56">
        <v>43902</v>
      </c>
      <c r="B297" s="57">
        <v>33.74</v>
      </c>
      <c r="C297" s="58" t="s">
        <v>91</v>
      </c>
      <c r="D297" s="58" t="s">
        <v>101</v>
      </c>
      <c r="E297" s="59" t="s">
        <v>92</v>
      </c>
      <c r="F297" s="2"/>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56">
        <v>43903</v>
      </c>
      <c r="B298" s="57">
        <v>56.52</v>
      </c>
      <c r="C298" s="58" t="s">
        <v>135</v>
      </c>
      <c r="D298" s="58" t="s">
        <v>96</v>
      </c>
      <c r="E298" s="59" t="s">
        <v>84</v>
      </c>
      <c r="F298" s="2"/>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56">
        <v>43913</v>
      </c>
      <c r="B299" s="57">
        <v>59.13</v>
      </c>
      <c r="C299" s="58" t="s">
        <v>91</v>
      </c>
      <c r="D299" s="58" t="s">
        <v>79</v>
      </c>
      <c r="E299" s="59" t="s">
        <v>92</v>
      </c>
      <c r="F299" s="2"/>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56"/>
      <c r="B300" s="57">
        <v>103.3</v>
      </c>
      <c r="C300" s="58" t="s">
        <v>91</v>
      </c>
      <c r="D300" s="58" t="s">
        <v>94</v>
      </c>
      <c r="E300" s="59" t="s">
        <v>92</v>
      </c>
      <c r="F300" s="2"/>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56"/>
      <c r="B301" s="57">
        <v>146.09</v>
      </c>
      <c r="C301" s="58" t="s">
        <v>91</v>
      </c>
      <c r="D301" s="58" t="s">
        <v>79</v>
      </c>
      <c r="E301" s="59" t="s">
        <v>84</v>
      </c>
      <c r="F301" s="2"/>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56">
        <v>43914</v>
      </c>
      <c r="B302" s="57">
        <v>56.52</v>
      </c>
      <c r="C302" s="58" t="s">
        <v>91</v>
      </c>
      <c r="D302" s="58" t="s">
        <v>96</v>
      </c>
      <c r="E302" s="59" t="s">
        <v>84</v>
      </c>
      <c r="F302" s="2"/>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56"/>
      <c r="B303" s="57">
        <v>52.42</v>
      </c>
      <c r="C303" s="58" t="s">
        <v>91</v>
      </c>
      <c r="D303" s="58" t="s">
        <v>157</v>
      </c>
      <c r="E303" s="59" t="s">
        <v>92</v>
      </c>
      <c r="F303" s="2"/>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56">
        <v>43915</v>
      </c>
      <c r="B304" s="57">
        <v>42.61</v>
      </c>
      <c r="C304" s="58" t="s">
        <v>91</v>
      </c>
      <c r="D304" s="58" t="s">
        <v>79</v>
      </c>
      <c r="E304" s="59" t="s">
        <v>84</v>
      </c>
      <c r="F304" s="2"/>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56">
        <v>43978</v>
      </c>
      <c r="B305" s="57">
        <v>214.78</v>
      </c>
      <c r="C305" s="58" t="s">
        <v>161</v>
      </c>
      <c r="D305" s="58" t="s">
        <v>79</v>
      </c>
      <c r="E305" s="59" t="s">
        <v>92</v>
      </c>
      <c r="F305" s="2"/>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56"/>
      <c r="B306" s="57">
        <v>103.3</v>
      </c>
      <c r="C306" s="58" t="s">
        <v>161</v>
      </c>
      <c r="D306" s="58" t="s">
        <v>79</v>
      </c>
      <c r="E306" s="59" t="s">
        <v>84</v>
      </c>
      <c r="F306" s="2"/>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56">
        <v>43979</v>
      </c>
      <c r="B307" s="57">
        <v>12.17</v>
      </c>
      <c r="C307" s="58" t="s">
        <v>161</v>
      </c>
      <c r="D307" s="58" t="s">
        <v>82</v>
      </c>
      <c r="E307" s="59" t="s">
        <v>92</v>
      </c>
      <c r="F307" s="2"/>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56"/>
      <c r="B308" s="57">
        <v>214.78</v>
      </c>
      <c r="C308" s="58" t="s">
        <v>161</v>
      </c>
      <c r="D308" s="58" t="s">
        <v>79</v>
      </c>
      <c r="E308" s="59" t="s">
        <v>84</v>
      </c>
      <c r="F308" s="2"/>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56">
        <v>43980</v>
      </c>
      <c r="B309" s="57">
        <v>56.52</v>
      </c>
      <c r="C309" s="58" t="s">
        <v>161</v>
      </c>
      <c r="D309" s="58" t="s">
        <v>96</v>
      </c>
      <c r="E309" s="59" t="s">
        <v>84</v>
      </c>
      <c r="F309" s="2"/>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56"/>
      <c r="B310" s="57">
        <v>47.6</v>
      </c>
      <c r="C310" s="58" t="s">
        <v>161</v>
      </c>
      <c r="D310" s="58" t="s">
        <v>157</v>
      </c>
      <c r="E310" s="59" t="s">
        <v>92</v>
      </c>
      <c r="F310" s="2"/>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56">
        <v>43985</v>
      </c>
      <c r="B311" s="57">
        <v>93.91</v>
      </c>
      <c r="C311" s="58" t="s">
        <v>162</v>
      </c>
      <c r="D311" s="58" t="s">
        <v>79</v>
      </c>
      <c r="E311" s="59" t="s">
        <v>92</v>
      </c>
      <c r="F311" s="2"/>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56">
        <v>43986</v>
      </c>
      <c r="B312" s="57">
        <v>107.83</v>
      </c>
      <c r="C312" s="58" t="s">
        <v>162</v>
      </c>
      <c r="D312" s="58" t="s">
        <v>96</v>
      </c>
      <c r="E312" s="59" t="s">
        <v>84</v>
      </c>
      <c r="F312" s="2"/>
      <c r="G312" s="1"/>
      <c r="H312" s="1"/>
      <c r="I312" s="1"/>
      <c r="J312" s="1"/>
      <c r="K312" s="1"/>
      <c r="L312" s="1"/>
      <c r="M312" s="1"/>
      <c r="N312" s="1"/>
      <c r="O312" s="1"/>
      <c r="P312" s="1"/>
      <c r="Q312" s="1"/>
      <c r="R312" s="1"/>
      <c r="S312" s="1"/>
      <c r="T312" s="1"/>
      <c r="U312" s="1"/>
      <c r="V312" s="1"/>
      <c r="W312" s="1"/>
      <c r="X312" s="1"/>
      <c r="Y312" s="1"/>
      <c r="Z312" s="1"/>
    </row>
    <row r="313" spans="1:26" ht="13.5" customHeight="1" x14ac:dyDescent="0.2">
      <c r="A313" s="56"/>
      <c r="B313" s="57">
        <v>191.47</v>
      </c>
      <c r="C313" s="58" t="s">
        <v>162</v>
      </c>
      <c r="D313" s="58" t="s">
        <v>81</v>
      </c>
      <c r="E313" s="59" t="s">
        <v>92</v>
      </c>
      <c r="F313" s="2"/>
      <c r="G313" s="1"/>
      <c r="H313" s="1"/>
      <c r="I313" s="1"/>
      <c r="J313" s="1"/>
      <c r="K313" s="1"/>
      <c r="L313" s="1"/>
      <c r="M313" s="1"/>
      <c r="N313" s="1"/>
      <c r="O313" s="1"/>
      <c r="P313" s="1"/>
      <c r="Q313" s="1"/>
      <c r="R313" s="1"/>
      <c r="S313" s="1"/>
      <c r="T313" s="1"/>
      <c r="U313" s="1"/>
      <c r="V313" s="1"/>
      <c r="W313" s="1"/>
      <c r="X313" s="1"/>
      <c r="Y313" s="1"/>
      <c r="Z313" s="1"/>
    </row>
    <row r="314" spans="1:26" ht="13.5" customHeight="1" x14ac:dyDescent="0.2">
      <c r="A314" s="56"/>
      <c r="B314" s="57">
        <v>38.700000000000003</v>
      </c>
      <c r="C314" s="58" t="s">
        <v>162</v>
      </c>
      <c r="D314" s="58" t="s">
        <v>82</v>
      </c>
      <c r="E314" s="59" t="s">
        <v>92</v>
      </c>
      <c r="F314" s="2"/>
      <c r="G314" s="1"/>
      <c r="H314" s="1"/>
      <c r="I314" s="1"/>
      <c r="J314" s="1"/>
      <c r="K314" s="1"/>
      <c r="L314" s="1"/>
      <c r="M314" s="1"/>
      <c r="N314" s="1"/>
      <c r="O314" s="1"/>
      <c r="P314" s="1"/>
      <c r="Q314" s="1"/>
      <c r="R314" s="1"/>
      <c r="S314" s="1"/>
      <c r="T314" s="1"/>
      <c r="U314" s="1"/>
      <c r="V314" s="1"/>
      <c r="W314" s="1"/>
      <c r="X314" s="1"/>
      <c r="Y314" s="1"/>
      <c r="Z314" s="1"/>
    </row>
    <row r="315" spans="1:26" ht="13.5" customHeight="1" x14ac:dyDescent="0.2">
      <c r="A315" s="56"/>
      <c r="B315" s="57">
        <v>14.67</v>
      </c>
      <c r="C315" s="58" t="s">
        <v>162</v>
      </c>
      <c r="D315" s="58" t="s">
        <v>82</v>
      </c>
      <c r="E315" s="59" t="s">
        <v>92</v>
      </c>
      <c r="F315" s="2"/>
      <c r="G315" s="1"/>
      <c r="H315" s="1"/>
      <c r="I315" s="1"/>
      <c r="J315" s="1"/>
      <c r="K315" s="1"/>
      <c r="L315" s="1"/>
      <c r="M315" s="1"/>
      <c r="N315" s="1"/>
      <c r="O315" s="1"/>
      <c r="P315" s="1"/>
      <c r="Q315" s="1"/>
      <c r="R315" s="1"/>
      <c r="S315" s="1"/>
      <c r="T315" s="1"/>
      <c r="U315" s="1"/>
      <c r="V315" s="1"/>
      <c r="W315" s="1"/>
      <c r="X315" s="1"/>
      <c r="Y315" s="1"/>
      <c r="Z315" s="1"/>
    </row>
    <row r="316" spans="1:26" ht="13.5" customHeight="1" x14ac:dyDescent="0.2">
      <c r="A316" s="56"/>
      <c r="B316" s="57">
        <v>76.52</v>
      </c>
      <c r="C316" s="58" t="s">
        <v>162</v>
      </c>
      <c r="D316" s="58" t="s">
        <v>79</v>
      </c>
      <c r="E316" s="59" t="s">
        <v>84</v>
      </c>
      <c r="F316" s="2"/>
      <c r="G316" s="1"/>
      <c r="H316" s="1"/>
      <c r="I316" s="1"/>
      <c r="J316" s="1"/>
      <c r="K316" s="1"/>
      <c r="L316" s="1"/>
      <c r="M316" s="1"/>
      <c r="N316" s="1"/>
      <c r="O316" s="1"/>
      <c r="P316" s="1"/>
      <c r="Q316" s="1"/>
      <c r="R316" s="1"/>
      <c r="S316" s="1"/>
      <c r="T316" s="1"/>
      <c r="U316" s="1"/>
      <c r="V316" s="1"/>
      <c r="W316" s="1"/>
      <c r="X316" s="1"/>
      <c r="Y316" s="1"/>
      <c r="Z316" s="1"/>
    </row>
    <row r="317" spans="1:26" ht="13.5" customHeight="1" x14ac:dyDescent="0.2">
      <c r="A317" s="56"/>
      <c r="B317" s="57">
        <v>103.3</v>
      </c>
      <c r="C317" s="58" t="s">
        <v>162</v>
      </c>
      <c r="D317" s="58" t="s">
        <v>159</v>
      </c>
      <c r="E317" s="59" t="s">
        <v>92</v>
      </c>
      <c r="F317" s="2"/>
      <c r="G317" s="1"/>
      <c r="H317" s="1"/>
      <c r="I317" s="1"/>
      <c r="J317" s="1"/>
      <c r="K317" s="1"/>
      <c r="L317" s="1"/>
      <c r="M317" s="1"/>
      <c r="N317" s="1"/>
      <c r="O317" s="1"/>
      <c r="P317" s="1"/>
      <c r="Q317" s="1"/>
      <c r="R317" s="1"/>
      <c r="S317" s="1"/>
      <c r="T317" s="1"/>
      <c r="U317" s="1"/>
      <c r="V317" s="1"/>
      <c r="W317" s="1"/>
      <c r="X317" s="1"/>
      <c r="Y317" s="1"/>
      <c r="Z317" s="1"/>
    </row>
    <row r="318" spans="1:26" ht="13.5" customHeight="1" x14ac:dyDescent="0.2">
      <c r="A318" s="56">
        <v>43987</v>
      </c>
      <c r="B318" s="57">
        <v>80.989999999999995</v>
      </c>
      <c r="C318" s="58" t="s">
        <v>162</v>
      </c>
      <c r="D318" s="58" t="s">
        <v>157</v>
      </c>
      <c r="E318" s="59" t="s">
        <v>92</v>
      </c>
      <c r="F318" s="2"/>
      <c r="G318" s="1"/>
      <c r="H318" s="1"/>
      <c r="I318" s="1"/>
      <c r="J318" s="1"/>
      <c r="K318" s="1"/>
      <c r="L318" s="1"/>
      <c r="M318" s="1"/>
      <c r="N318" s="1"/>
      <c r="O318" s="1"/>
      <c r="P318" s="1"/>
      <c r="Q318" s="1"/>
      <c r="R318" s="1"/>
      <c r="S318" s="1"/>
      <c r="T318" s="1"/>
      <c r="U318" s="1"/>
      <c r="V318" s="1"/>
      <c r="W318" s="1"/>
      <c r="X318" s="1"/>
      <c r="Y318" s="1"/>
      <c r="Z318" s="1"/>
    </row>
    <row r="319" spans="1:26" ht="13.5" customHeight="1" x14ac:dyDescent="0.2">
      <c r="A319" s="56">
        <v>43998</v>
      </c>
      <c r="B319" s="57">
        <v>188.7</v>
      </c>
      <c r="C319" s="58" t="s">
        <v>91</v>
      </c>
      <c r="D319" s="58" t="s">
        <v>79</v>
      </c>
      <c r="E319" s="59" t="s">
        <v>92</v>
      </c>
      <c r="F319" s="2"/>
      <c r="G319" s="1"/>
      <c r="H319" s="1"/>
      <c r="I319" s="1"/>
      <c r="J319" s="1"/>
      <c r="K319" s="1"/>
      <c r="L319" s="1"/>
      <c r="M319" s="1"/>
      <c r="N319" s="1"/>
      <c r="O319" s="1"/>
      <c r="P319" s="1"/>
      <c r="Q319" s="1"/>
      <c r="R319" s="1"/>
      <c r="S319" s="1"/>
      <c r="T319" s="1"/>
      <c r="U319" s="1"/>
      <c r="V319" s="1"/>
      <c r="W319" s="1"/>
      <c r="X319" s="1"/>
      <c r="Y319" s="1"/>
      <c r="Z319" s="1"/>
    </row>
    <row r="320" spans="1:26" ht="13.5" customHeight="1" x14ac:dyDescent="0.2">
      <c r="A320" s="56">
        <v>43999</v>
      </c>
      <c r="B320" s="57">
        <v>162.61000000000001</v>
      </c>
      <c r="C320" s="58" t="s">
        <v>91</v>
      </c>
      <c r="D320" s="58" t="s">
        <v>79</v>
      </c>
      <c r="E320" s="59" t="s">
        <v>84</v>
      </c>
      <c r="F320" s="2"/>
      <c r="G320" s="1"/>
      <c r="H320" s="1"/>
      <c r="I320" s="1"/>
      <c r="J320" s="1"/>
      <c r="K320" s="1"/>
      <c r="L320" s="1"/>
      <c r="M320" s="1"/>
      <c r="N320" s="1"/>
      <c r="O320" s="1"/>
      <c r="P320" s="1"/>
      <c r="Q320" s="1"/>
      <c r="R320" s="1"/>
      <c r="S320" s="1"/>
      <c r="T320" s="1"/>
      <c r="U320" s="1"/>
      <c r="V320" s="1"/>
      <c r="W320" s="1"/>
      <c r="X320" s="1"/>
      <c r="Y320" s="1"/>
      <c r="Z320" s="1"/>
    </row>
    <row r="321" spans="1:26" ht="13.5" customHeight="1" x14ac:dyDescent="0.2">
      <c r="A321" s="56"/>
      <c r="B321" s="57">
        <v>103.3</v>
      </c>
      <c r="C321" s="58" t="s">
        <v>91</v>
      </c>
      <c r="D321" s="58" t="s">
        <v>159</v>
      </c>
      <c r="E321" s="59" t="s">
        <v>92</v>
      </c>
      <c r="F321" s="2"/>
      <c r="G321" s="1"/>
      <c r="H321" s="1"/>
      <c r="I321" s="1"/>
      <c r="J321" s="1"/>
      <c r="K321" s="1"/>
      <c r="L321" s="1"/>
      <c r="M321" s="1"/>
      <c r="N321" s="1"/>
      <c r="O321" s="1"/>
      <c r="P321" s="1"/>
      <c r="Q321" s="1"/>
      <c r="R321" s="1"/>
      <c r="S321" s="1"/>
      <c r="T321" s="1"/>
      <c r="U321" s="1"/>
      <c r="V321" s="1"/>
      <c r="W321" s="1"/>
      <c r="X321" s="1"/>
      <c r="Y321" s="1"/>
      <c r="Z321" s="1"/>
    </row>
    <row r="322" spans="1:26" ht="13.5" customHeight="1" x14ac:dyDescent="0.2">
      <c r="A322" s="56">
        <v>44004</v>
      </c>
      <c r="B322" s="57">
        <v>36.869999999999997</v>
      </c>
      <c r="C322" s="58" t="s">
        <v>91</v>
      </c>
      <c r="D322" s="58" t="s">
        <v>101</v>
      </c>
      <c r="E322" s="59" t="s">
        <v>92</v>
      </c>
      <c r="F322" s="2"/>
      <c r="G322" s="1"/>
      <c r="H322" s="1"/>
      <c r="I322" s="1"/>
      <c r="J322" s="1"/>
      <c r="K322" s="1"/>
      <c r="L322" s="1"/>
      <c r="M322" s="1"/>
      <c r="N322" s="1"/>
      <c r="O322" s="1"/>
      <c r="P322" s="1"/>
      <c r="Q322" s="1"/>
      <c r="R322" s="1"/>
      <c r="S322" s="1"/>
      <c r="T322" s="1"/>
      <c r="U322" s="1"/>
      <c r="V322" s="1"/>
      <c r="W322" s="1"/>
      <c r="X322" s="1"/>
      <c r="Y322" s="1"/>
      <c r="Z322" s="1"/>
    </row>
    <row r="323" spans="1:26" ht="13.5" customHeight="1" x14ac:dyDescent="0.2">
      <c r="A323" s="56"/>
      <c r="B323" s="57">
        <v>162.61000000000001</v>
      </c>
      <c r="C323" s="58" t="s">
        <v>91</v>
      </c>
      <c r="D323" s="58" t="s">
        <v>79</v>
      </c>
      <c r="E323" s="59" t="s">
        <v>92</v>
      </c>
      <c r="F323" s="2"/>
      <c r="G323" s="1"/>
      <c r="H323" s="1"/>
      <c r="I323" s="1"/>
      <c r="J323" s="1"/>
      <c r="K323" s="1"/>
      <c r="L323" s="1"/>
      <c r="M323" s="1"/>
      <c r="N323" s="1"/>
      <c r="O323" s="1"/>
      <c r="P323" s="1"/>
      <c r="Q323" s="1"/>
      <c r="R323" s="1"/>
      <c r="S323" s="1"/>
      <c r="T323" s="1"/>
      <c r="U323" s="1"/>
      <c r="V323" s="1"/>
      <c r="W323" s="1"/>
      <c r="X323" s="1"/>
      <c r="Y323" s="1"/>
      <c r="Z323" s="1"/>
    </row>
    <row r="324" spans="1:26" ht="13.5" customHeight="1" x14ac:dyDescent="0.2">
      <c r="A324" s="56"/>
      <c r="B324" s="57">
        <v>103.3</v>
      </c>
      <c r="C324" s="58" t="s">
        <v>91</v>
      </c>
      <c r="D324" s="58" t="s">
        <v>159</v>
      </c>
      <c r="E324" s="59" t="s">
        <v>92</v>
      </c>
      <c r="F324" s="2"/>
      <c r="G324" s="1"/>
      <c r="H324" s="1"/>
      <c r="I324" s="1"/>
      <c r="J324" s="1"/>
      <c r="K324" s="1"/>
      <c r="L324" s="1"/>
      <c r="M324" s="1"/>
      <c r="N324" s="1"/>
      <c r="O324" s="1"/>
      <c r="P324" s="1"/>
      <c r="Q324" s="1"/>
      <c r="R324" s="1"/>
      <c r="S324" s="1"/>
      <c r="T324" s="1"/>
      <c r="U324" s="1"/>
      <c r="V324" s="1"/>
      <c r="W324" s="1"/>
      <c r="X324" s="1"/>
      <c r="Y324" s="1"/>
      <c r="Z324" s="1"/>
    </row>
    <row r="325" spans="1:26" ht="13.5" customHeight="1" x14ac:dyDescent="0.2">
      <c r="A325" s="56">
        <v>44005</v>
      </c>
      <c r="B325" s="57">
        <v>136.52000000000001</v>
      </c>
      <c r="C325" s="58" t="s">
        <v>91</v>
      </c>
      <c r="D325" s="58" t="s">
        <v>79</v>
      </c>
      <c r="E325" s="59" t="s">
        <v>84</v>
      </c>
      <c r="F325" s="2"/>
      <c r="G325" s="1"/>
      <c r="H325" s="1"/>
      <c r="I325" s="1"/>
      <c r="J325" s="1"/>
      <c r="K325" s="1"/>
      <c r="L325" s="1"/>
      <c r="M325" s="1"/>
      <c r="N325" s="1"/>
      <c r="O325" s="1"/>
      <c r="P325" s="1"/>
      <c r="Q325" s="1"/>
      <c r="R325" s="1"/>
      <c r="S325" s="1"/>
      <c r="T325" s="1"/>
      <c r="U325" s="1"/>
      <c r="V325" s="1"/>
      <c r="W325" s="1"/>
      <c r="X325" s="1"/>
      <c r="Y325" s="1"/>
      <c r="Z325" s="1"/>
    </row>
    <row r="326" spans="1:26" ht="13.5" customHeight="1" x14ac:dyDescent="0.2">
      <c r="A326" s="1"/>
      <c r="B326" s="57">
        <v>20</v>
      </c>
      <c r="C326" s="58" t="s">
        <v>91</v>
      </c>
      <c r="D326" s="58" t="s">
        <v>82</v>
      </c>
      <c r="E326" s="59" t="s">
        <v>92</v>
      </c>
      <c r="F326" s="2"/>
      <c r="G326" s="1"/>
      <c r="H326" s="1"/>
      <c r="I326" s="1"/>
      <c r="J326" s="1"/>
      <c r="K326" s="1"/>
      <c r="L326" s="1"/>
      <c r="M326" s="1"/>
      <c r="N326" s="1"/>
      <c r="O326" s="1"/>
      <c r="P326" s="1"/>
      <c r="Q326" s="1"/>
      <c r="R326" s="1"/>
      <c r="S326" s="1"/>
      <c r="T326" s="1"/>
      <c r="U326" s="1"/>
      <c r="V326" s="1"/>
      <c r="W326" s="1"/>
      <c r="X326" s="1"/>
      <c r="Y326" s="1"/>
      <c r="Z326" s="1"/>
    </row>
    <row r="327" spans="1:26" ht="13.5" customHeight="1" x14ac:dyDescent="0.2">
      <c r="A327" s="56"/>
      <c r="B327" s="57">
        <v>107.83</v>
      </c>
      <c r="C327" s="58" t="s">
        <v>91</v>
      </c>
      <c r="D327" s="58" t="s">
        <v>96</v>
      </c>
      <c r="E327" s="59" t="s">
        <v>84</v>
      </c>
      <c r="F327" s="2"/>
      <c r="G327" s="1"/>
      <c r="H327" s="1"/>
      <c r="I327" s="1"/>
      <c r="J327" s="1"/>
      <c r="K327" s="1"/>
      <c r="L327" s="1"/>
      <c r="M327" s="1"/>
      <c r="N327" s="1"/>
      <c r="O327" s="1"/>
      <c r="P327" s="1"/>
      <c r="Q327" s="1"/>
      <c r="R327" s="1"/>
      <c r="S327" s="1"/>
      <c r="T327" s="1"/>
      <c r="U327" s="1"/>
      <c r="V327" s="1"/>
      <c r="W327" s="1"/>
      <c r="X327" s="1"/>
      <c r="Y327" s="1"/>
      <c r="Z327" s="1"/>
    </row>
    <row r="328" spans="1:26" ht="13.5" customHeight="1" x14ac:dyDescent="0.2">
      <c r="A328" s="56"/>
      <c r="B328" s="57">
        <v>37.479999999999997</v>
      </c>
      <c r="C328" s="58" t="s">
        <v>131</v>
      </c>
      <c r="D328" s="58" t="s">
        <v>101</v>
      </c>
      <c r="E328" s="59" t="s">
        <v>92</v>
      </c>
      <c r="F328" s="2"/>
      <c r="G328" s="1"/>
      <c r="H328" s="1"/>
      <c r="I328" s="1"/>
      <c r="J328" s="1"/>
      <c r="K328" s="1"/>
      <c r="L328" s="1"/>
      <c r="M328" s="1"/>
      <c r="N328" s="1"/>
      <c r="O328" s="1"/>
      <c r="P328" s="1"/>
      <c r="Q328" s="1"/>
      <c r="R328" s="1"/>
      <c r="S328" s="1"/>
      <c r="T328" s="1"/>
      <c r="U328" s="1"/>
      <c r="V328" s="1"/>
      <c r="W328" s="1"/>
      <c r="X328" s="1"/>
      <c r="Y328" s="1"/>
      <c r="Z328" s="1"/>
    </row>
    <row r="329" spans="1:26" ht="13.5" customHeight="1" x14ac:dyDescent="0.2">
      <c r="A329" s="56"/>
      <c r="B329" s="57">
        <v>186.96</v>
      </c>
      <c r="C329" s="58" t="s">
        <v>91</v>
      </c>
      <c r="D329" s="58" t="s">
        <v>81</v>
      </c>
      <c r="E329" s="59" t="s">
        <v>92</v>
      </c>
      <c r="F329" s="2"/>
      <c r="G329" s="1"/>
      <c r="H329" s="1"/>
      <c r="I329" s="1"/>
      <c r="J329" s="1"/>
      <c r="K329" s="1"/>
      <c r="L329" s="1"/>
      <c r="M329" s="1"/>
      <c r="N329" s="1"/>
      <c r="O329" s="1"/>
      <c r="P329" s="1"/>
      <c r="Q329" s="1"/>
      <c r="R329" s="1"/>
      <c r="S329" s="1"/>
      <c r="T329" s="1"/>
      <c r="U329" s="1"/>
      <c r="V329" s="1"/>
      <c r="W329" s="1"/>
      <c r="X329" s="1"/>
      <c r="Y329" s="1"/>
      <c r="Z329" s="1"/>
    </row>
    <row r="330" spans="1:26" ht="13.5" customHeight="1" x14ac:dyDescent="0.2">
      <c r="A330" s="56"/>
      <c r="B330" s="57"/>
      <c r="C330" s="58"/>
      <c r="D330" s="58"/>
      <c r="E330" s="59"/>
      <c r="F330" s="2"/>
      <c r="G330" s="1"/>
      <c r="H330" s="1"/>
      <c r="I330" s="1"/>
      <c r="J330" s="1"/>
      <c r="K330" s="1"/>
      <c r="L330" s="1"/>
      <c r="M330" s="1"/>
      <c r="N330" s="1"/>
      <c r="O330" s="1"/>
      <c r="P330" s="1"/>
      <c r="Q330" s="1"/>
      <c r="R330" s="1"/>
      <c r="S330" s="1"/>
      <c r="T330" s="1"/>
      <c r="U330" s="1"/>
      <c r="V330" s="1"/>
      <c r="W330" s="1"/>
      <c r="X330" s="1"/>
      <c r="Y330" s="1"/>
      <c r="Z330" s="1"/>
    </row>
    <row r="331" spans="1:26" ht="13.5" customHeight="1" x14ac:dyDescent="0.2">
      <c r="A331" s="56"/>
      <c r="B331" s="57"/>
      <c r="C331" s="58"/>
      <c r="D331" s="58"/>
      <c r="E331" s="59"/>
      <c r="F331" s="2"/>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56"/>
      <c r="B332" s="57"/>
      <c r="C332" s="58"/>
      <c r="D332" s="58"/>
      <c r="E332" s="59"/>
      <c r="F332" s="2"/>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56"/>
      <c r="B333" s="57"/>
      <c r="C333" s="58"/>
      <c r="D333" s="58"/>
      <c r="E333" s="59"/>
      <c r="F333" s="2"/>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56"/>
      <c r="B334" s="57"/>
      <c r="C334" s="58"/>
      <c r="D334" s="58"/>
      <c r="E334" s="59"/>
      <c r="F334" s="2"/>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56"/>
      <c r="B335" s="57"/>
      <c r="C335" s="58"/>
      <c r="D335" s="58"/>
      <c r="E335" s="59"/>
      <c r="F335" s="2"/>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56"/>
      <c r="B336" s="57"/>
      <c r="C336" s="58"/>
      <c r="D336" s="58"/>
      <c r="E336" s="59"/>
      <c r="F336" s="2"/>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56"/>
      <c r="B337" s="57"/>
      <c r="C337" s="58"/>
      <c r="D337" s="58"/>
      <c r="E337" s="59"/>
      <c r="F337" s="2"/>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56"/>
      <c r="B338" s="57"/>
      <c r="C338" s="58"/>
      <c r="D338" s="58"/>
      <c r="E338" s="59"/>
      <c r="F338" s="2"/>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56"/>
      <c r="B339" s="57"/>
      <c r="C339" s="58"/>
      <c r="D339" s="58"/>
      <c r="E339" s="59"/>
      <c r="F339" s="2"/>
      <c r="G339" s="1"/>
      <c r="H339" s="1"/>
      <c r="I339" s="1"/>
      <c r="J339" s="1"/>
      <c r="K339" s="1"/>
      <c r="L339" s="1"/>
      <c r="M339" s="1"/>
      <c r="N339" s="1"/>
      <c r="O339" s="1"/>
      <c r="P339" s="1"/>
      <c r="Q339" s="1"/>
      <c r="R339" s="1"/>
      <c r="S339" s="1"/>
      <c r="T339" s="1"/>
      <c r="U339" s="1"/>
      <c r="V339" s="1"/>
      <c r="W339" s="1"/>
      <c r="X339" s="1"/>
      <c r="Y339" s="1"/>
      <c r="Z339" s="1"/>
    </row>
    <row r="340" spans="1:26" ht="12.75" hidden="1" customHeight="1" x14ac:dyDescent="0.2">
      <c r="A340" s="56"/>
      <c r="B340" s="57"/>
      <c r="C340" s="58"/>
      <c r="D340" s="58"/>
      <c r="E340" s="59"/>
      <c r="F340" s="2"/>
      <c r="G340" s="1"/>
      <c r="H340" s="1"/>
      <c r="I340" s="1"/>
      <c r="J340" s="1"/>
      <c r="K340" s="1"/>
      <c r="L340" s="1"/>
      <c r="M340" s="1"/>
      <c r="N340" s="1"/>
      <c r="O340" s="1"/>
      <c r="P340" s="1"/>
      <c r="Q340" s="1"/>
      <c r="R340" s="1"/>
      <c r="S340" s="1"/>
      <c r="T340" s="1"/>
      <c r="U340" s="1"/>
      <c r="V340" s="1"/>
      <c r="W340" s="1"/>
      <c r="X340" s="1"/>
      <c r="Y340" s="1"/>
      <c r="Z340" s="1"/>
    </row>
    <row r="341" spans="1:26" ht="19.5" customHeight="1" x14ac:dyDescent="0.2">
      <c r="A341" s="70" t="s">
        <v>163</v>
      </c>
      <c r="B341" s="71">
        <f>SUM(B36:B340)</f>
        <v>29312.339999999997</v>
      </c>
      <c r="C341" s="72" t="str">
        <f>IF(SUBTOTAL(3,B36:B340)=SUBTOTAL(103,B36:B340),'Summary and sign-off'!$A$47,'Summary and sign-off'!$A$48)</f>
        <v>Check - there are no hidden rows with data</v>
      </c>
      <c r="D341" s="120" t="str">
        <f>IF('Summary and sign-off'!F55='Summary and sign-off'!F53,'Summary and sign-off'!A50,'Summary and sign-off'!A49)</f>
        <v>Check - each entry provides sufficient information</v>
      </c>
      <c r="E341" s="112"/>
      <c r="F341" s="2"/>
      <c r="G341" s="1"/>
      <c r="H341" s="1"/>
      <c r="I341" s="1"/>
      <c r="J341" s="1"/>
      <c r="K341" s="1"/>
      <c r="L341" s="1"/>
      <c r="M341" s="1"/>
      <c r="N341" s="1"/>
      <c r="O341" s="1"/>
      <c r="P341" s="1"/>
      <c r="Q341" s="1"/>
      <c r="R341" s="1"/>
      <c r="S341" s="1"/>
      <c r="T341" s="1"/>
      <c r="U341" s="1"/>
      <c r="V341" s="1"/>
      <c r="W341" s="1"/>
      <c r="X341" s="1"/>
      <c r="Y341" s="1"/>
      <c r="Z341" s="1"/>
    </row>
    <row r="342" spans="1:26" ht="10.5" customHeight="1" x14ac:dyDescent="0.2">
      <c r="A342" s="2"/>
      <c r="B342" s="28"/>
      <c r="C342" s="2"/>
      <c r="D342" s="2"/>
      <c r="E342" s="2"/>
      <c r="F342" s="2"/>
      <c r="G342" s="1"/>
      <c r="H342" s="1"/>
      <c r="I342" s="1"/>
      <c r="J342" s="1"/>
      <c r="K342" s="1"/>
      <c r="L342" s="1"/>
      <c r="M342" s="1"/>
      <c r="N342" s="1"/>
      <c r="O342" s="1"/>
      <c r="P342" s="1"/>
      <c r="Q342" s="1"/>
      <c r="R342" s="1"/>
      <c r="S342" s="1"/>
      <c r="T342" s="1"/>
      <c r="U342" s="1"/>
      <c r="V342" s="1"/>
      <c r="W342" s="1"/>
      <c r="X342" s="1"/>
      <c r="Y342" s="1"/>
      <c r="Z342" s="1"/>
    </row>
    <row r="343" spans="1:26" ht="24.75" customHeight="1" x14ac:dyDescent="0.2">
      <c r="A343" s="119" t="s">
        <v>164</v>
      </c>
      <c r="B343" s="111"/>
      <c r="C343" s="111"/>
      <c r="D343" s="111"/>
      <c r="E343" s="112"/>
      <c r="F343" s="2"/>
      <c r="G343" s="1"/>
      <c r="H343" s="1"/>
      <c r="I343" s="1"/>
      <c r="J343" s="1"/>
      <c r="K343" s="1"/>
      <c r="L343" s="1"/>
      <c r="M343" s="1"/>
      <c r="N343" s="1"/>
      <c r="O343" s="1"/>
      <c r="P343" s="1"/>
      <c r="Q343" s="1"/>
      <c r="R343" s="1"/>
      <c r="S343" s="1"/>
      <c r="T343" s="1"/>
      <c r="U343" s="1"/>
      <c r="V343" s="1"/>
      <c r="W343" s="1"/>
      <c r="X343" s="1"/>
      <c r="Y343" s="1"/>
      <c r="Z343" s="1"/>
    </row>
    <row r="344" spans="1:26" ht="27" customHeight="1" x14ac:dyDescent="0.2">
      <c r="A344" s="54" t="s">
        <v>71</v>
      </c>
      <c r="B344" s="54" t="s">
        <v>16</v>
      </c>
      <c r="C344" s="54" t="s">
        <v>165</v>
      </c>
      <c r="D344" s="54" t="s">
        <v>166</v>
      </c>
      <c r="E344" s="54" t="s">
        <v>75</v>
      </c>
      <c r="F344" s="27"/>
      <c r="G344" s="1"/>
      <c r="H344" s="1"/>
      <c r="I344" s="1"/>
      <c r="J344" s="1"/>
      <c r="K344" s="1"/>
      <c r="L344" s="1"/>
      <c r="M344" s="1"/>
      <c r="N344" s="1"/>
      <c r="O344" s="1"/>
      <c r="P344" s="1"/>
      <c r="Q344" s="1"/>
      <c r="R344" s="1"/>
      <c r="S344" s="1"/>
      <c r="T344" s="1"/>
      <c r="U344" s="1"/>
      <c r="V344" s="1"/>
      <c r="W344" s="1"/>
      <c r="X344" s="1"/>
      <c r="Y344" s="1"/>
      <c r="Z344" s="1"/>
    </row>
    <row r="345" spans="1:26" ht="12.75" hidden="1" customHeight="1" x14ac:dyDescent="0.2">
      <c r="A345" s="56"/>
      <c r="B345" s="57"/>
      <c r="C345" s="58"/>
      <c r="D345" s="58"/>
      <c r="E345" s="59"/>
      <c r="F345" s="2"/>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62">
        <v>43650</v>
      </c>
      <c r="B346" s="2">
        <v>16.09</v>
      </c>
      <c r="C346" s="2" t="s">
        <v>167</v>
      </c>
      <c r="D346" s="2" t="s">
        <v>168</v>
      </c>
      <c r="E346" s="56" t="s">
        <v>84</v>
      </c>
      <c r="F346" s="56"/>
      <c r="G346" s="56"/>
      <c r="H346" s="56"/>
      <c r="I346" s="56"/>
      <c r="J346" s="56"/>
      <c r="K346" s="56"/>
      <c r="L346" s="56"/>
      <c r="M346" s="56"/>
      <c r="N346" s="56"/>
      <c r="O346" s="56"/>
      <c r="P346" s="56"/>
      <c r="Q346" s="56"/>
      <c r="R346" s="56"/>
      <c r="S346" s="56"/>
      <c r="T346" s="56"/>
      <c r="U346" s="56"/>
      <c r="V346" s="56"/>
      <c r="W346" s="56"/>
      <c r="X346" s="56"/>
      <c r="Y346" s="56"/>
      <c r="Z346" s="1"/>
    </row>
    <row r="347" spans="1:26" ht="12.75" customHeight="1" x14ac:dyDescent="0.2">
      <c r="A347" s="62">
        <v>43655</v>
      </c>
      <c r="B347" s="2">
        <v>16.09</v>
      </c>
      <c r="C347" s="2" t="s">
        <v>167</v>
      </c>
      <c r="D347" s="2" t="s">
        <v>168</v>
      </c>
      <c r="E347" s="56" t="s">
        <v>84</v>
      </c>
      <c r="F347" s="56"/>
      <c r="G347" s="56"/>
      <c r="H347" s="56"/>
      <c r="I347" s="56"/>
      <c r="J347" s="56"/>
      <c r="K347" s="56"/>
      <c r="L347" s="56"/>
      <c r="M347" s="56"/>
      <c r="N347" s="56"/>
      <c r="O347" s="56"/>
      <c r="P347" s="56"/>
      <c r="Q347" s="56"/>
      <c r="R347" s="56"/>
      <c r="S347" s="56"/>
      <c r="T347" s="56"/>
      <c r="U347" s="56"/>
      <c r="V347" s="56"/>
      <c r="W347" s="56"/>
      <c r="X347" s="56"/>
      <c r="Y347" s="56"/>
      <c r="Z347" s="1"/>
    </row>
    <row r="348" spans="1:26" ht="12.75" customHeight="1" x14ac:dyDescent="0.2">
      <c r="A348" s="62">
        <v>43662</v>
      </c>
      <c r="B348" s="2">
        <v>16.09</v>
      </c>
      <c r="C348" s="2" t="s">
        <v>167</v>
      </c>
      <c r="D348" s="2" t="s">
        <v>168</v>
      </c>
      <c r="E348" s="56" t="s">
        <v>84</v>
      </c>
      <c r="F348" s="56"/>
      <c r="G348" s="56"/>
      <c r="H348" s="56"/>
      <c r="I348" s="56"/>
      <c r="J348" s="56"/>
      <c r="K348" s="56"/>
      <c r="L348" s="56"/>
      <c r="M348" s="56"/>
      <c r="N348" s="56"/>
      <c r="O348" s="56"/>
      <c r="P348" s="56"/>
      <c r="Q348" s="56"/>
      <c r="R348" s="56"/>
      <c r="S348" s="56"/>
      <c r="T348" s="56"/>
      <c r="U348" s="56"/>
      <c r="V348" s="56"/>
      <c r="W348" s="56"/>
      <c r="X348" s="56"/>
      <c r="Y348" s="56"/>
      <c r="Z348" s="1"/>
    </row>
    <row r="349" spans="1:26" ht="12.75" customHeight="1" x14ac:dyDescent="0.2">
      <c r="A349" s="56">
        <v>43881</v>
      </c>
      <c r="B349" s="57">
        <v>26.61</v>
      </c>
      <c r="C349" s="58" t="s">
        <v>158</v>
      </c>
      <c r="D349" s="58" t="s">
        <v>168</v>
      </c>
      <c r="E349" s="59" t="s">
        <v>84</v>
      </c>
      <c r="F349" s="2"/>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56">
        <v>43907</v>
      </c>
      <c r="B350" s="57">
        <v>7.19</v>
      </c>
      <c r="C350" s="77" t="s">
        <v>167</v>
      </c>
      <c r="D350" s="58" t="s">
        <v>112</v>
      </c>
      <c r="E350" s="59" t="s">
        <v>84</v>
      </c>
      <c r="F350" s="2"/>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56">
        <v>43908</v>
      </c>
      <c r="B351" s="57">
        <v>7.78</v>
      </c>
      <c r="C351" s="77" t="s">
        <v>167</v>
      </c>
      <c r="D351" s="58" t="s">
        <v>112</v>
      </c>
      <c r="E351" s="59" t="s">
        <v>84</v>
      </c>
      <c r="F351" s="2"/>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62"/>
      <c r="B352" s="2"/>
      <c r="C352" s="2"/>
      <c r="D352" s="2"/>
      <c r="E352" s="56"/>
      <c r="F352" s="56"/>
      <c r="G352" s="56"/>
      <c r="H352" s="56"/>
      <c r="I352" s="56"/>
      <c r="J352" s="56"/>
      <c r="K352" s="56"/>
      <c r="L352" s="56"/>
      <c r="M352" s="56"/>
      <c r="N352" s="56"/>
      <c r="O352" s="56"/>
      <c r="P352" s="56"/>
      <c r="Q352" s="56"/>
      <c r="R352" s="56"/>
      <c r="S352" s="56"/>
      <c r="T352" s="56"/>
      <c r="U352" s="56"/>
      <c r="V352" s="56"/>
      <c r="W352" s="56"/>
      <c r="X352" s="56"/>
      <c r="Y352" s="56"/>
      <c r="Z352" s="1"/>
    </row>
    <row r="353" spans="1:26" ht="12.75" customHeight="1" x14ac:dyDescent="0.2">
      <c r="A353" s="56"/>
      <c r="B353" s="57"/>
      <c r="C353" s="58"/>
      <c r="D353" s="58"/>
      <c r="E353" s="59"/>
      <c r="F353" s="2"/>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56"/>
      <c r="B354" s="57"/>
      <c r="C354" s="58"/>
      <c r="D354" s="58"/>
      <c r="E354" s="59"/>
      <c r="F354" s="2"/>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56"/>
      <c r="B355" s="57"/>
      <c r="C355" s="58"/>
      <c r="D355" s="58"/>
      <c r="E355" s="59"/>
      <c r="F355" s="2"/>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56"/>
      <c r="B356" s="57"/>
      <c r="C356" s="58"/>
      <c r="D356" s="58"/>
      <c r="E356" s="59"/>
      <c r="F356" s="2"/>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56"/>
      <c r="B357" s="57"/>
      <c r="C357" s="58"/>
      <c r="D357" s="58"/>
      <c r="E357" s="59"/>
      <c r="F357" s="2"/>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56"/>
      <c r="B358" s="57"/>
      <c r="C358" s="58"/>
      <c r="D358" s="58"/>
      <c r="E358" s="59"/>
      <c r="F358" s="2"/>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56"/>
      <c r="B359" s="57"/>
      <c r="C359" s="58"/>
      <c r="D359" s="58"/>
      <c r="E359" s="59"/>
      <c r="F359" s="2"/>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56"/>
      <c r="B360" s="57"/>
      <c r="C360" s="58"/>
      <c r="D360" s="58"/>
      <c r="E360" s="59"/>
      <c r="F360" s="2"/>
      <c r="G360" s="1"/>
      <c r="H360" s="1"/>
      <c r="I360" s="1"/>
      <c r="J360" s="1"/>
      <c r="K360" s="1"/>
      <c r="L360" s="1"/>
      <c r="M360" s="1"/>
      <c r="N360" s="1"/>
      <c r="O360" s="1"/>
      <c r="P360" s="1"/>
      <c r="Q360" s="1"/>
      <c r="R360" s="1"/>
      <c r="S360" s="1"/>
      <c r="T360" s="1"/>
      <c r="U360" s="1"/>
      <c r="V360" s="1"/>
      <c r="W360" s="1"/>
      <c r="X360" s="1"/>
      <c r="Y360" s="1"/>
      <c r="Z360" s="1"/>
    </row>
    <row r="361" spans="1:26" ht="12.75" hidden="1" customHeight="1" x14ac:dyDescent="0.2">
      <c r="A361" s="56"/>
      <c r="B361" s="57"/>
      <c r="C361" s="58"/>
      <c r="D361" s="58"/>
      <c r="E361" s="59"/>
      <c r="F361" s="2"/>
      <c r="G361" s="1"/>
      <c r="H361" s="1"/>
      <c r="I361" s="1"/>
      <c r="J361" s="1"/>
      <c r="K361" s="1"/>
      <c r="L361" s="1"/>
      <c r="M361" s="1"/>
      <c r="N361" s="1"/>
      <c r="O361" s="1"/>
      <c r="P361" s="1"/>
      <c r="Q361" s="1"/>
      <c r="R361" s="1"/>
      <c r="S361" s="1"/>
      <c r="T361" s="1"/>
      <c r="U361" s="1"/>
      <c r="V361" s="1"/>
      <c r="W361" s="1"/>
      <c r="X361" s="1"/>
      <c r="Y361" s="1"/>
      <c r="Z361" s="1"/>
    </row>
    <row r="362" spans="1:26" ht="19.5" customHeight="1" x14ac:dyDescent="0.2">
      <c r="A362" s="70" t="s">
        <v>169</v>
      </c>
      <c r="B362" s="71">
        <f>SUM(B345:B361)</f>
        <v>89.85</v>
      </c>
      <c r="C362" s="72" t="str">
        <f>IF(SUBTOTAL(3,B345:B361)=SUBTOTAL(103,B345:B361),'Summary and sign-off'!$A$47,'Summary and sign-off'!$A$48)</f>
        <v>Check - there are no hidden rows with data</v>
      </c>
      <c r="D362" s="120" t="str">
        <f>IF('Summary and sign-off'!F56='Summary and sign-off'!F53,'Summary and sign-off'!A50,'Summary and sign-off'!A49)</f>
        <v>Check - each entry provides sufficient information</v>
      </c>
      <c r="E362" s="112"/>
      <c r="F362" s="2"/>
      <c r="G362" s="1"/>
      <c r="H362" s="1"/>
      <c r="I362" s="1"/>
      <c r="J362" s="1"/>
      <c r="K362" s="1"/>
      <c r="L362" s="1"/>
      <c r="M362" s="1"/>
      <c r="N362" s="1"/>
      <c r="O362" s="1"/>
      <c r="P362" s="1"/>
      <c r="Q362" s="1"/>
      <c r="R362" s="1"/>
      <c r="S362" s="1"/>
      <c r="T362" s="1"/>
      <c r="U362" s="1"/>
      <c r="V362" s="1"/>
      <c r="W362" s="1"/>
      <c r="X362" s="1"/>
      <c r="Y362" s="1"/>
      <c r="Z362" s="1"/>
    </row>
    <row r="363" spans="1:26" ht="10.5" customHeight="1" x14ac:dyDescent="0.2">
      <c r="A363" s="2"/>
      <c r="B363" s="78"/>
      <c r="C363" s="28"/>
      <c r="D363" s="2"/>
      <c r="E363" s="2"/>
      <c r="F363" s="2"/>
      <c r="G363" s="1"/>
      <c r="H363" s="1"/>
      <c r="I363" s="1"/>
      <c r="J363" s="1"/>
      <c r="K363" s="1"/>
      <c r="L363" s="1"/>
      <c r="M363" s="1"/>
      <c r="N363" s="1"/>
      <c r="O363" s="1"/>
      <c r="P363" s="1"/>
      <c r="Q363" s="1"/>
      <c r="R363" s="1"/>
      <c r="S363" s="1"/>
      <c r="T363" s="1"/>
      <c r="U363" s="1"/>
      <c r="V363" s="1"/>
      <c r="W363" s="1"/>
      <c r="X363" s="1"/>
      <c r="Y363" s="1"/>
      <c r="Z363" s="1"/>
    </row>
    <row r="364" spans="1:26" ht="34.5" customHeight="1" x14ac:dyDescent="0.2">
      <c r="A364" s="79" t="s">
        <v>170</v>
      </c>
      <c r="B364" s="80">
        <f>B32+B341+B362</f>
        <v>32447.529999999995</v>
      </c>
      <c r="C364" s="81"/>
      <c r="D364" s="81"/>
      <c r="E364" s="81"/>
      <c r="F364" s="2"/>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2"/>
      <c r="B365" s="28"/>
      <c r="C365" s="2"/>
      <c r="D365" s="2"/>
      <c r="E365" s="2"/>
      <c r="F365" s="2"/>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30" t="s">
        <v>27</v>
      </c>
      <c r="B366" s="28"/>
      <c r="C366" s="2"/>
      <c r="D366" s="2"/>
      <c r="E366" s="2"/>
      <c r="F366" s="2"/>
      <c r="G366" s="1"/>
      <c r="H366" s="1"/>
      <c r="I366" s="1"/>
      <c r="J366" s="1"/>
      <c r="K366" s="1"/>
      <c r="L366" s="1"/>
      <c r="M366" s="1"/>
      <c r="N366" s="1"/>
      <c r="O366" s="1"/>
      <c r="P366" s="1"/>
      <c r="Q366" s="1"/>
      <c r="R366" s="1"/>
      <c r="S366" s="1"/>
      <c r="T366" s="1"/>
      <c r="U366" s="1"/>
      <c r="V366" s="1"/>
      <c r="W366" s="1"/>
      <c r="X366" s="1"/>
      <c r="Y366" s="1"/>
      <c r="Z366" s="1"/>
    </row>
    <row r="367" spans="1:26" ht="12" customHeight="1" x14ac:dyDescent="0.2">
      <c r="A367" s="21" t="s">
        <v>171</v>
      </c>
      <c r="B367" s="1"/>
      <c r="C367" s="1"/>
      <c r="D367" s="1"/>
      <c r="E367" s="1"/>
      <c r="F367" s="2"/>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21" t="s">
        <v>172</v>
      </c>
      <c r="B368" s="2"/>
      <c r="C368" s="1"/>
      <c r="D368" s="2"/>
      <c r="E368" s="1"/>
      <c r="F368" s="2"/>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21" t="s">
        <v>173</v>
      </c>
      <c r="B369" s="1"/>
      <c r="C369" s="1"/>
      <c r="D369" s="1"/>
      <c r="E369" s="1"/>
      <c r="F369" s="2"/>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21" t="s">
        <v>33</v>
      </c>
      <c r="B370" s="28"/>
      <c r="C370" s="2"/>
      <c r="D370" s="2"/>
      <c r="E370" s="2"/>
      <c r="F370" s="2"/>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21" t="s">
        <v>174</v>
      </c>
      <c r="B371" s="2"/>
      <c r="C371" s="1"/>
      <c r="D371" s="2"/>
      <c r="E371" s="1"/>
      <c r="F371" s="2"/>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21" t="s">
        <v>175</v>
      </c>
      <c r="B372" s="1"/>
      <c r="C372" s="1"/>
      <c r="D372" s="1"/>
      <c r="E372" s="1"/>
      <c r="F372" s="2"/>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21" t="s">
        <v>176</v>
      </c>
      <c r="B373" s="21"/>
      <c r="C373" s="21"/>
      <c r="D373" s="21"/>
      <c r="E373" s="1"/>
      <c r="F373" s="2"/>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31"/>
      <c r="B374" s="2"/>
      <c r="C374" s="2"/>
      <c r="D374" s="2"/>
      <c r="E374" s="2"/>
      <c r="F374" s="2"/>
      <c r="G374" s="1"/>
      <c r="H374" s="1"/>
      <c r="I374" s="1"/>
      <c r="J374" s="1"/>
      <c r="K374" s="1"/>
      <c r="L374" s="1"/>
      <c r="M374" s="1"/>
      <c r="N374" s="1"/>
      <c r="O374" s="1"/>
      <c r="P374" s="1"/>
      <c r="Q374" s="1"/>
      <c r="R374" s="1"/>
      <c r="S374" s="1"/>
      <c r="T374" s="1"/>
      <c r="U374" s="1"/>
      <c r="V374" s="1"/>
      <c r="W374" s="1"/>
      <c r="X374" s="1"/>
      <c r="Y374" s="1"/>
      <c r="Z374" s="1"/>
    </row>
    <row r="375" spans="1:26" ht="12.75" hidden="1" customHeight="1" x14ac:dyDescent="0.2">
      <c r="A375" s="31"/>
      <c r="B375" s="2"/>
      <c r="C375" s="2"/>
      <c r="D375" s="2"/>
      <c r="E375" s="2"/>
      <c r="F375" s="2"/>
      <c r="G375" s="1"/>
      <c r="H375" s="1"/>
      <c r="I375" s="1"/>
      <c r="J375" s="1"/>
      <c r="K375" s="1"/>
      <c r="L375" s="1"/>
      <c r="M375" s="1"/>
      <c r="N375" s="1"/>
      <c r="O375" s="1"/>
      <c r="P375" s="1"/>
      <c r="Q375" s="1"/>
      <c r="R375" s="1"/>
      <c r="S375" s="1"/>
      <c r="T375" s="1"/>
      <c r="U375" s="1"/>
      <c r="V375" s="1"/>
      <c r="W375" s="1"/>
      <c r="X375" s="1"/>
      <c r="Y375" s="1"/>
      <c r="Z375" s="1"/>
    </row>
    <row r="376" spans="1:26" ht="12.75" hidden="1"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hidden="1"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hidden="1"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hidden="1"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hidden="1"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hidden="1"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hidden="1"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hidden="1" customHeight="1" x14ac:dyDescent="0.2">
      <c r="A383" s="31"/>
      <c r="B383" s="2"/>
      <c r="C383" s="2"/>
      <c r="D383" s="2"/>
      <c r="E383" s="2"/>
      <c r="F383" s="2"/>
      <c r="G383" s="1"/>
      <c r="H383" s="1"/>
      <c r="I383" s="1"/>
      <c r="J383" s="1"/>
      <c r="K383" s="1"/>
      <c r="L383" s="1"/>
      <c r="M383" s="1"/>
      <c r="N383" s="1"/>
      <c r="O383" s="1"/>
      <c r="P383" s="1"/>
      <c r="Q383" s="1"/>
      <c r="R383" s="1"/>
      <c r="S383" s="1"/>
      <c r="T383" s="1"/>
      <c r="U383" s="1"/>
      <c r="V383" s="1"/>
      <c r="W383" s="1"/>
      <c r="X383" s="1"/>
      <c r="Y383" s="1"/>
      <c r="Z383" s="1"/>
    </row>
    <row r="384" spans="1:26" ht="12.75" hidden="1" customHeight="1" x14ac:dyDescent="0.2">
      <c r="A384" s="31"/>
      <c r="B384" s="2"/>
      <c r="C384" s="2"/>
      <c r="D384" s="2"/>
      <c r="E384" s="2"/>
      <c r="F384" s="2"/>
      <c r="G384" s="1"/>
      <c r="H384" s="1"/>
      <c r="I384" s="1"/>
      <c r="J384" s="1"/>
      <c r="K384" s="1"/>
      <c r="L384" s="1"/>
      <c r="M384" s="1"/>
      <c r="N384" s="1"/>
      <c r="O384" s="1"/>
      <c r="P384" s="1"/>
      <c r="Q384" s="1"/>
      <c r="R384" s="1"/>
      <c r="S384" s="1"/>
      <c r="T384" s="1"/>
      <c r="U384" s="1"/>
      <c r="V384" s="1"/>
      <c r="W384" s="1"/>
      <c r="X384" s="1"/>
      <c r="Y384" s="1"/>
      <c r="Z384" s="1"/>
    </row>
    <row r="385" spans="1:26" ht="12.75" hidden="1" customHeight="1" x14ac:dyDescent="0.2">
      <c r="A385" s="31"/>
      <c r="B385" s="2"/>
      <c r="C385" s="2"/>
      <c r="D385" s="2"/>
      <c r="E385" s="2"/>
      <c r="F385" s="2"/>
      <c r="G385" s="1"/>
      <c r="H385" s="1"/>
      <c r="I385" s="1"/>
      <c r="J385" s="1"/>
      <c r="K385" s="1"/>
      <c r="L385" s="1"/>
      <c r="M385" s="1"/>
      <c r="N385" s="1"/>
      <c r="O385" s="1"/>
      <c r="P385" s="1"/>
      <c r="Q385" s="1"/>
      <c r="R385" s="1"/>
      <c r="S385" s="1"/>
      <c r="T385" s="1"/>
      <c r="U385" s="1"/>
      <c r="V385" s="1"/>
      <c r="W385" s="1"/>
      <c r="X385" s="1"/>
      <c r="Y385" s="1"/>
      <c r="Z385" s="1"/>
    </row>
    <row r="386" spans="1:26" ht="12.75" hidden="1" customHeight="1" x14ac:dyDescent="0.2">
      <c r="A386" s="31"/>
      <c r="B386" s="2"/>
      <c r="C386" s="2"/>
      <c r="D386" s="2"/>
      <c r="E386" s="2"/>
      <c r="F386" s="2"/>
      <c r="G386" s="1"/>
      <c r="H386" s="1"/>
      <c r="I386" s="1"/>
      <c r="J386" s="1"/>
      <c r="K386" s="1"/>
      <c r="L386" s="1"/>
      <c r="M386" s="1"/>
      <c r="N386" s="1"/>
      <c r="O386" s="1"/>
      <c r="P386" s="1"/>
      <c r="Q386" s="1"/>
      <c r="R386" s="1"/>
      <c r="S386" s="1"/>
      <c r="T386" s="1"/>
      <c r="U386" s="1"/>
      <c r="V386" s="1"/>
      <c r="W386" s="1"/>
      <c r="X386" s="1"/>
      <c r="Y386" s="1"/>
      <c r="Z386" s="1"/>
    </row>
    <row r="387" spans="1:26" ht="12.75" hidden="1" customHeight="1" x14ac:dyDescent="0.2">
      <c r="A387" s="31"/>
      <c r="B387" s="2"/>
      <c r="C387" s="2"/>
      <c r="D387" s="2"/>
      <c r="E387" s="2"/>
      <c r="F387" s="2"/>
      <c r="G387" s="1"/>
      <c r="H387" s="1"/>
      <c r="I387" s="1"/>
      <c r="J387" s="1"/>
      <c r="K387" s="1"/>
      <c r="L387" s="1"/>
      <c r="M387" s="1"/>
      <c r="N387" s="1"/>
      <c r="O387" s="1"/>
      <c r="P387" s="1"/>
      <c r="Q387" s="1"/>
      <c r="R387" s="1"/>
      <c r="S387" s="1"/>
      <c r="T387" s="1"/>
      <c r="U387" s="1"/>
      <c r="V387" s="1"/>
      <c r="W387" s="1"/>
      <c r="X387" s="1"/>
      <c r="Y387" s="1"/>
      <c r="Z387" s="1"/>
    </row>
    <row r="388" spans="1:26" ht="12.75" hidden="1"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hidden="1"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hidden="1"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hidden="1"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hidden="1"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hidden="1"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hidden="1"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5">
    <mergeCell ref="D341:E341"/>
    <mergeCell ref="A343:E343"/>
    <mergeCell ref="D362:E362"/>
    <mergeCell ref="A1:E1"/>
    <mergeCell ref="B2:E2"/>
    <mergeCell ref="B3:E3"/>
    <mergeCell ref="B4:E4"/>
    <mergeCell ref="B5:E5"/>
    <mergeCell ref="B6:E6"/>
    <mergeCell ref="B7:E7"/>
    <mergeCell ref="A8:E8"/>
    <mergeCell ref="A9:E9"/>
    <mergeCell ref="A10:E10"/>
    <mergeCell ref="D32:E32"/>
    <mergeCell ref="A34:E34"/>
  </mergeCells>
  <dataValidations count="1">
    <dataValidation type="date" allowBlank="1" showInputMessage="1" prompt="Any non-standard date format or date outside the disclosure period (typically 1 July 2018 - 30 June 2019) will raise an alert. Check entry and select 'Yes' to accept/continue." sqref="A12 A16:A31 A36:A155 A157:A325 A327:A340 A345:A361" xr:uid="{00000000-0002-0000-0200-000001000000}">
      <formula1>$B$4</formula1>
      <formula2>$B$5</formula2>
    </dataValidation>
  </dataValidations>
  <pageMargins left="0.70866141732283472" right="0.70866141732283472" top="0.74803149606299213" bottom="0.74803149606299213" header="0" footer="0"/>
  <pageSetup paperSize="9" fitToHeight="0" orientation="landscape"/>
  <headerFooter>
    <oddFooter>&amp;LCE Expense Disclosure Workbook 2018&amp;RWorksheet - Travel</oddFooter>
  </headerFooter>
  <legacyDrawing r:id="rId1"/>
  <extLst>
    <ext xmlns:x14="http://schemas.microsoft.com/office/spreadsheetml/2009/9/main" uri="{CCE6A557-97BC-4b89-ADB6-D9C93CAAB3DF}">
      <x14:dataValidations xmlns:xm="http://schemas.microsoft.com/office/excel/2006/main" count="3">
        <x14:dataValidation type="list" allowBlank="1" showInputMessage="1" showErrorMessage="1" prompt="Totals should accurately sum the content of tables but this may be affected by input method - e.g. hidden or inappropriate data._x000a__x000a_It is each agency's responsibility to confirm the accuracy of data and totals._x000a__x000a_[use drop down list t" xr:uid="{00000000-0002-0000-0200-000000000000}">
          <x14:formula1>
            <xm:f>'Summary and sign-off'!$A$29:$A$30</xm:f>
          </x14:formula1>
          <xm:sqref>B7</xm:sqref>
        </x14:dataValidation>
        <x14:dataValidation type="list" allowBlank="1" showInputMessage="1" showErrorMessage="1"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xm:sqref>
        </x14:dataValidation>
        <x14:dataValidation type="decimal" operator="greaterThan" allowBlank="1" showInputMessage="1" showErrorMessage="1" prompt="This cell must contain a dollar figure" xr:uid="{00000000-0002-0000-0200-000003000000}">
          <x14:formula1>
            <xm:f>'Summary and sign-off'!$A$46</xm:f>
          </x14:formula1>
          <xm:sqref>B12 B16:B31 B36:B155 B157:B340 B345:B361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548DD4"/>
    <pageSetUpPr fitToPage="1"/>
  </sheetPr>
  <dimension ref="A1:Z1000"/>
  <sheetViews>
    <sheetView workbookViewId="0">
      <selection sqref="A1:E1"/>
    </sheetView>
  </sheetViews>
  <sheetFormatPr defaultColWidth="14.42578125" defaultRowHeight="15" customHeight="1" x14ac:dyDescent="0.2"/>
  <cols>
    <col min="1" max="1" width="35.7109375" customWidth="1"/>
    <col min="2" max="2" width="14.28515625" customWidth="1"/>
    <col min="3" max="3" width="71.42578125" customWidth="1"/>
    <col min="4" max="4" width="50" customWidth="1"/>
    <col min="5" max="5" width="21.42578125" customWidth="1"/>
    <col min="6" max="6" width="39.28515625" customWidth="1"/>
    <col min="7" max="26" width="8.7109375" customWidth="1"/>
  </cols>
  <sheetData>
    <row r="1" spans="1:26" ht="26.25" customHeight="1" x14ac:dyDescent="0.2">
      <c r="A1" s="110" t="s">
        <v>63</v>
      </c>
      <c r="B1" s="111"/>
      <c r="C1" s="111"/>
      <c r="D1" s="111"/>
      <c r="E1" s="112"/>
      <c r="F1" s="1"/>
      <c r="G1" s="1"/>
      <c r="H1" s="1"/>
      <c r="I1" s="1"/>
      <c r="J1" s="1"/>
      <c r="K1" s="1"/>
      <c r="L1" s="1"/>
      <c r="M1" s="1"/>
      <c r="N1" s="1"/>
      <c r="O1" s="1"/>
      <c r="P1" s="1"/>
      <c r="Q1" s="1"/>
      <c r="R1" s="1"/>
      <c r="S1" s="1"/>
      <c r="T1" s="1"/>
      <c r="U1" s="1"/>
      <c r="V1" s="1"/>
      <c r="W1" s="1"/>
      <c r="X1" s="1"/>
      <c r="Y1" s="1"/>
      <c r="Z1" s="1"/>
    </row>
    <row r="2" spans="1:26" ht="21" customHeight="1" x14ac:dyDescent="0.2">
      <c r="A2" s="3" t="s">
        <v>3</v>
      </c>
      <c r="B2" s="121" t="str">
        <f>'Summary and sign-off'!B2:F2</f>
        <v>Callaghan Innovation</v>
      </c>
      <c r="C2" s="106"/>
      <c r="D2" s="106"/>
      <c r="E2" s="106"/>
      <c r="F2" s="1"/>
      <c r="G2" s="1"/>
      <c r="H2" s="1"/>
      <c r="I2" s="1"/>
      <c r="J2" s="1"/>
      <c r="K2" s="1"/>
      <c r="L2" s="1"/>
      <c r="M2" s="1"/>
      <c r="N2" s="1"/>
      <c r="O2" s="1"/>
      <c r="P2" s="1"/>
      <c r="Q2" s="1"/>
      <c r="R2" s="1"/>
      <c r="S2" s="1"/>
      <c r="T2" s="1"/>
      <c r="U2" s="1"/>
      <c r="V2" s="1"/>
      <c r="W2" s="1"/>
      <c r="X2" s="1"/>
      <c r="Y2" s="1"/>
      <c r="Z2" s="1"/>
    </row>
    <row r="3" spans="1:26" ht="21" customHeight="1" x14ac:dyDescent="0.2">
      <c r="A3" s="3" t="s">
        <v>64</v>
      </c>
      <c r="B3" s="121" t="str">
        <f>'Summary and sign-off'!B3:F3</f>
        <v>Vic Crone</v>
      </c>
      <c r="C3" s="106"/>
      <c r="D3" s="106"/>
      <c r="E3" s="106"/>
      <c r="F3" s="1"/>
      <c r="G3" s="1"/>
      <c r="H3" s="1"/>
      <c r="I3" s="1"/>
      <c r="J3" s="1"/>
      <c r="K3" s="1"/>
      <c r="L3" s="1"/>
      <c r="M3" s="1"/>
      <c r="N3" s="1"/>
      <c r="O3" s="1"/>
      <c r="P3" s="1"/>
      <c r="Q3" s="1"/>
      <c r="R3" s="1"/>
      <c r="S3" s="1"/>
      <c r="T3" s="1"/>
      <c r="U3" s="1"/>
      <c r="V3" s="1"/>
      <c r="W3" s="1"/>
      <c r="X3" s="1"/>
      <c r="Y3" s="1"/>
      <c r="Z3" s="1"/>
    </row>
    <row r="4" spans="1:26" ht="21" customHeight="1" x14ac:dyDescent="0.2">
      <c r="A4" s="3" t="s">
        <v>65</v>
      </c>
      <c r="B4" s="121">
        <f>'Summary and sign-off'!B4:F4</f>
        <v>43647</v>
      </c>
      <c r="C4" s="106"/>
      <c r="D4" s="106"/>
      <c r="E4" s="106"/>
      <c r="F4" s="1"/>
      <c r="G4" s="1"/>
      <c r="H4" s="1"/>
      <c r="I4" s="1"/>
      <c r="J4" s="1"/>
      <c r="K4" s="1"/>
      <c r="L4" s="1"/>
      <c r="M4" s="1"/>
      <c r="N4" s="1"/>
      <c r="O4" s="1"/>
      <c r="P4" s="1"/>
      <c r="Q4" s="1"/>
      <c r="R4" s="1"/>
      <c r="S4" s="1"/>
      <c r="T4" s="1"/>
      <c r="U4" s="1"/>
      <c r="V4" s="1"/>
      <c r="W4" s="1"/>
      <c r="X4" s="1"/>
      <c r="Y4" s="1"/>
      <c r="Z4" s="1"/>
    </row>
    <row r="5" spans="1:26" ht="21" customHeight="1" x14ac:dyDescent="0.2">
      <c r="A5" s="3" t="s">
        <v>66</v>
      </c>
      <c r="B5" s="121">
        <f>'Summary and sign-off'!B5:F5</f>
        <v>44012</v>
      </c>
      <c r="C5" s="106"/>
      <c r="D5" s="106"/>
      <c r="E5" s="106"/>
      <c r="F5" s="1"/>
      <c r="G5" s="1"/>
      <c r="H5" s="1"/>
      <c r="I5" s="1"/>
      <c r="J5" s="1"/>
      <c r="K5" s="1"/>
      <c r="L5" s="1"/>
      <c r="M5" s="1"/>
      <c r="N5" s="1"/>
      <c r="O5" s="1"/>
      <c r="P5" s="1"/>
      <c r="Q5" s="1"/>
      <c r="R5" s="1"/>
      <c r="S5" s="1"/>
      <c r="T5" s="1"/>
      <c r="U5" s="1"/>
      <c r="V5" s="1"/>
      <c r="W5" s="1"/>
      <c r="X5" s="1"/>
      <c r="Y5" s="1"/>
      <c r="Z5" s="1"/>
    </row>
    <row r="6" spans="1:26" ht="21" customHeight="1" x14ac:dyDescent="0.2">
      <c r="A6" s="3" t="s">
        <v>67</v>
      </c>
      <c r="B6" s="105" t="s">
        <v>35</v>
      </c>
      <c r="C6" s="106"/>
      <c r="D6" s="106"/>
      <c r="E6" s="107"/>
      <c r="F6" s="1"/>
      <c r="G6" s="1"/>
      <c r="H6" s="1"/>
      <c r="I6" s="1"/>
      <c r="J6" s="1"/>
      <c r="K6" s="1"/>
      <c r="L6" s="1"/>
      <c r="M6" s="1"/>
      <c r="N6" s="1"/>
      <c r="O6" s="1"/>
      <c r="P6" s="1"/>
      <c r="Q6" s="1"/>
      <c r="R6" s="1"/>
      <c r="S6" s="1"/>
      <c r="T6" s="1"/>
      <c r="U6" s="1"/>
      <c r="V6" s="1"/>
      <c r="W6" s="1"/>
      <c r="X6" s="1"/>
      <c r="Y6" s="1"/>
      <c r="Z6" s="1"/>
    </row>
    <row r="7" spans="1:26" ht="21" customHeight="1" x14ac:dyDescent="0.2">
      <c r="A7" s="3" t="s">
        <v>9</v>
      </c>
      <c r="B7" s="105" t="s">
        <v>37</v>
      </c>
      <c r="C7" s="106"/>
      <c r="D7" s="106"/>
      <c r="E7" s="107"/>
      <c r="F7" s="1"/>
      <c r="G7" s="1"/>
      <c r="H7" s="1"/>
      <c r="I7" s="1"/>
      <c r="J7" s="1"/>
      <c r="K7" s="1"/>
      <c r="L7" s="1"/>
      <c r="M7" s="1"/>
      <c r="N7" s="1"/>
      <c r="O7" s="1"/>
      <c r="P7" s="1"/>
      <c r="Q7" s="1"/>
      <c r="R7" s="1"/>
      <c r="S7" s="1"/>
      <c r="T7" s="1"/>
      <c r="U7" s="1"/>
      <c r="V7" s="1"/>
      <c r="W7" s="1"/>
      <c r="X7" s="1"/>
      <c r="Y7" s="1"/>
      <c r="Z7" s="1"/>
    </row>
    <row r="8" spans="1:26" ht="35.25" customHeight="1" x14ac:dyDescent="0.25">
      <c r="A8" s="122" t="s">
        <v>177</v>
      </c>
      <c r="B8" s="109"/>
      <c r="C8" s="109"/>
      <c r="D8" s="109"/>
      <c r="E8" s="109"/>
      <c r="F8" s="82"/>
      <c r="G8" s="1"/>
      <c r="H8" s="1"/>
      <c r="I8" s="1"/>
      <c r="J8" s="1"/>
      <c r="K8" s="1"/>
      <c r="L8" s="1"/>
      <c r="M8" s="1"/>
      <c r="N8" s="1"/>
      <c r="O8" s="1"/>
      <c r="P8" s="1"/>
      <c r="Q8" s="1"/>
      <c r="R8" s="1"/>
      <c r="S8" s="1"/>
      <c r="T8" s="1"/>
      <c r="U8" s="1"/>
      <c r="V8" s="1"/>
      <c r="W8" s="1"/>
      <c r="X8" s="1"/>
      <c r="Y8" s="1"/>
      <c r="Z8" s="1"/>
    </row>
    <row r="9" spans="1:26" ht="35.25" customHeight="1" x14ac:dyDescent="0.25">
      <c r="A9" s="123" t="s">
        <v>178</v>
      </c>
      <c r="B9" s="109"/>
      <c r="C9" s="109"/>
      <c r="D9" s="109"/>
      <c r="E9" s="109"/>
      <c r="F9" s="82"/>
      <c r="G9" s="1"/>
      <c r="H9" s="1"/>
      <c r="I9" s="1"/>
      <c r="J9" s="1"/>
      <c r="K9" s="1"/>
      <c r="L9" s="1"/>
      <c r="M9" s="1"/>
      <c r="N9" s="1"/>
      <c r="O9" s="1"/>
      <c r="P9" s="1"/>
      <c r="Q9" s="1"/>
      <c r="R9" s="1"/>
      <c r="S9" s="1"/>
      <c r="T9" s="1"/>
      <c r="U9" s="1"/>
      <c r="V9" s="1"/>
      <c r="W9" s="1"/>
      <c r="X9" s="1"/>
      <c r="Y9" s="1"/>
      <c r="Z9" s="1"/>
    </row>
    <row r="10" spans="1:26" ht="27" customHeight="1" x14ac:dyDescent="0.2">
      <c r="A10" s="54" t="s">
        <v>179</v>
      </c>
      <c r="B10" s="54" t="s">
        <v>16</v>
      </c>
      <c r="C10" s="54" t="s">
        <v>180</v>
      </c>
      <c r="D10" s="54" t="s">
        <v>181</v>
      </c>
      <c r="E10" s="54" t="s">
        <v>75</v>
      </c>
      <c r="F10" s="21"/>
      <c r="G10" s="1"/>
      <c r="H10" s="1"/>
      <c r="I10" s="1"/>
      <c r="J10" s="1"/>
      <c r="K10" s="1"/>
      <c r="L10" s="1"/>
      <c r="M10" s="1"/>
      <c r="N10" s="1"/>
      <c r="O10" s="1"/>
      <c r="P10" s="1"/>
      <c r="Q10" s="1"/>
      <c r="R10" s="1"/>
      <c r="S10" s="1"/>
      <c r="T10" s="1"/>
      <c r="U10" s="1"/>
      <c r="V10" s="1"/>
      <c r="W10" s="1"/>
      <c r="X10" s="1"/>
      <c r="Y10" s="1"/>
      <c r="Z10" s="1"/>
    </row>
    <row r="11" spans="1:26" ht="12.75" hidden="1" customHeight="1" x14ac:dyDescent="0.2">
      <c r="A11" s="65"/>
      <c r="B11" s="57"/>
      <c r="C11" s="58"/>
      <c r="D11" s="58"/>
      <c r="E11" s="59"/>
      <c r="F11" s="1"/>
      <c r="G11" s="1"/>
      <c r="H11" s="1"/>
      <c r="I11" s="1"/>
      <c r="J11" s="1"/>
      <c r="K11" s="1"/>
      <c r="L11" s="1"/>
      <c r="M11" s="1"/>
      <c r="N11" s="1"/>
      <c r="O11" s="1"/>
      <c r="P11" s="1"/>
      <c r="Q11" s="1"/>
      <c r="R11" s="1"/>
      <c r="S11" s="1"/>
      <c r="T11" s="1"/>
      <c r="U11" s="1"/>
      <c r="V11" s="1"/>
      <c r="W11" s="1"/>
      <c r="X11" s="1"/>
      <c r="Y11" s="1"/>
      <c r="Z11" s="1"/>
    </row>
    <row r="12" spans="1:26" ht="12.75" customHeight="1" x14ac:dyDescent="0.2">
      <c r="A12" s="56">
        <v>43675</v>
      </c>
      <c r="B12" s="57">
        <v>284.35000000000002</v>
      </c>
      <c r="C12" s="58" t="s">
        <v>182</v>
      </c>
      <c r="D12" s="58" t="s">
        <v>183</v>
      </c>
      <c r="E12" s="59" t="s">
        <v>84</v>
      </c>
      <c r="F12" s="1"/>
      <c r="G12" s="1"/>
      <c r="H12" s="1"/>
      <c r="I12" s="1"/>
      <c r="J12" s="1"/>
      <c r="K12" s="1"/>
      <c r="L12" s="1"/>
      <c r="M12" s="1"/>
      <c r="N12" s="1"/>
      <c r="O12" s="1"/>
      <c r="P12" s="1"/>
      <c r="Q12" s="1"/>
      <c r="R12" s="1"/>
      <c r="S12" s="1"/>
      <c r="T12" s="1"/>
      <c r="U12" s="1"/>
      <c r="V12" s="1"/>
      <c r="W12" s="1"/>
      <c r="X12" s="1"/>
      <c r="Y12" s="1"/>
      <c r="Z12" s="1"/>
    </row>
    <row r="13" spans="1:26" ht="12.75" customHeight="1" x14ac:dyDescent="0.2">
      <c r="A13" s="56">
        <v>43746</v>
      </c>
      <c r="B13" s="57">
        <v>173.39</v>
      </c>
      <c r="C13" s="58" t="s">
        <v>184</v>
      </c>
      <c r="D13" s="58" t="s">
        <v>185</v>
      </c>
      <c r="E13" s="59" t="s">
        <v>84</v>
      </c>
      <c r="F13" s="1"/>
      <c r="G13" s="1"/>
      <c r="H13" s="1"/>
      <c r="I13" s="1"/>
      <c r="J13" s="1"/>
      <c r="K13" s="1"/>
      <c r="L13" s="1"/>
      <c r="M13" s="1"/>
      <c r="N13" s="1"/>
      <c r="O13" s="1"/>
      <c r="P13" s="1"/>
      <c r="Q13" s="1"/>
      <c r="R13" s="1"/>
      <c r="S13" s="1"/>
      <c r="T13" s="1"/>
      <c r="U13" s="1"/>
      <c r="V13" s="1"/>
      <c r="W13" s="1"/>
      <c r="X13" s="1"/>
      <c r="Y13" s="1"/>
      <c r="Z13" s="1"/>
    </row>
    <row r="14" spans="1:26" ht="12.75" customHeight="1" x14ac:dyDescent="0.2">
      <c r="A14" s="56">
        <v>43753</v>
      </c>
      <c r="B14" s="57">
        <v>291.57</v>
      </c>
      <c r="C14" s="58" t="s">
        <v>186</v>
      </c>
      <c r="D14" s="58" t="s">
        <v>187</v>
      </c>
      <c r="E14" s="59" t="s">
        <v>84</v>
      </c>
      <c r="F14" s="1"/>
      <c r="G14" s="1"/>
      <c r="H14" s="1"/>
      <c r="I14" s="1"/>
      <c r="J14" s="1"/>
      <c r="K14" s="1"/>
      <c r="L14" s="1"/>
      <c r="M14" s="1"/>
      <c r="N14" s="1"/>
      <c r="O14" s="1"/>
      <c r="P14" s="1"/>
      <c r="Q14" s="1"/>
      <c r="R14" s="1"/>
      <c r="S14" s="1"/>
      <c r="T14" s="1"/>
      <c r="U14" s="1"/>
      <c r="V14" s="1"/>
      <c r="W14" s="1"/>
      <c r="X14" s="1"/>
      <c r="Y14" s="1"/>
      <c r="Z14" s="1"/>
    </row>
    <row r="15" spans="1:26" ht="12.75" customHeight="1" x14ac:dyDescent="0.2">
      <c r="A15" s="56">
        <v>43759</v>
      </c>
      <c r="B15" s="57">
        <v>163.63</v>
      </c>
      <c r="C15" s="58" t="s">
        <v>133</v>
      </c>
      <c r="D15" s="58" t="s">
        <v>123</v>
      </c>
      <c r="E15" s="59" t="s">
        <v>92</v>
      </c>
      <c r="F15" s="2"/>
      <c r="G15" s="1"/>
      <c r="H15" s="1"/>
      <c r="I15" s="1"/>
      <c r="J15" s="1"/>
      <c r="K15" s="1"/>
      <c r="L15" s="1"/>
      <c r="M15" s="1"/>
      <c r="N15" s="1"/>
      <c r="O15" s="1"/>
      <c r="P15" s="1"/>
      <c r="Q15" s="1"/>
      <c r="R15" s="1"/>
      <c r="S15" s="1"/>
      <c r="T15" s="1"/>
      <c r="U15" s="1"/>
      <c r="V15" s="1"/>
      <c r="W15" s="1"/>
      <c r="X15" s="1"/>
      <c r="Y15" s="1"/>
      <c r="Z15" s="1"/>
    </row>
    <row r="16" spans="1:26" ht="12.75" customHeight="1" x14ac:dyDescent="0.2">
      <c r="A16" s="56">
        <v>43772</v>
      </c>
      <c r="B16" s="57">
        <v>313.36</v>
      </c>
      <c r="C16" s="58" t="s">
        <v>188</v>
      </c>
      <c r="D16" s="58" t="s">
        <v>123</v>
      </c>
      <c r="E16" s="59" t="s">
        <v>84</v>
      </c>
      <c r="F16" s="1"/>
      <c r="G16" s="1"/>
      <c r="H16" s="1"/>
      <c r="I16" s="1"/>
      <c r="J16" s="1"/>
      <c r="K16" s="1"/>
      <c r="L16" s="1"/>
      <c r="M16" s="1"/>
      <c r="N16" s="1"/>
      <c r="O16" s="1"/>
      <c r="P16" s="1"/>
      <c r="Q16" s="1"/>
      <c r="R16" s="1"/>
      <c r="S16" s="1"/>
      <c r="T16" s="1"/>
      <c r="U16" s="1"/>
      <c r="V16" s="1"/>
      <c r="W16" s="1"/>
      <c r="X16" s="1"/>
      <c r="Y16" s="1"/>
      <c r="Z16" s="1"/>
    </row>
    <row r="17" spans="1:26" ht="12.75" customHeight="1" x14ac:dyDescent="0.2">
      <c r="A17" s="56">
        <v>43780</v>
      </c>
      <c r="B17" s="57">
        <v>555.91</v>
      </c>
      <c r="C17" s="58" t="s">
        <v>189</v>
      </c>
      <c r="D17" s="58" t="s">
        <v>190</v>
      </c>
      <c r="E17" s="59" t="s">
        <v>92</v>
      </c>
      <c r="F17" s="1"/>
      <c r="G17" s="1"/>
      <c r="H17" s="1"/>
      <c r="I17" s="1"/>
      <c r="J17" s="1"/>
      <c r="K17" s="1"/>
      <c r="L17" s="1"/>
      <c r="M17" s="1"/>
      <c r="N17" s="1"/>
      <c r="O17" s="1"/>
      <c r="P17" s="1"/>
      <c r="Q17" s="1"/>
      <c r="R17" s="1"/>
      <c r="S17" s="1"/>
      <c r="T17" s="1"/>
      <c r="U17" s="1"/>
      <c r="V17" s="1"/>
      <c r="W17" s="1"/>
      <c r="X17" s="1"/>
      <c r="Y17" s="1"/>
      <c r="Z17" s="1"/>
    </row>
    <row r="18" spans="1:26" ht="12.75" customHeight="1" x14ac:dyDescent="0.2">
      <c r="A18" s="56">
        <v>43795</v>
      </c>
      <c r="B18" s="57">
        <v>598.41</v>
      </c>
      <c r="C18" s="58" t="s">
        <v>191</v>
      </c>
      <c r="D18" s="58" t="s">
        <v>192</v>
      </c>
      <c r="E18" s="59" t="s">
        <v>92</v>
      </c>
      <c r="F18" s="1"/>
      <c r="G18" s="1"/>
      <c r="H18" s="1"/>
      <c r="I18" s="1"/>
      <c r="J18" s="1"/>
      <c r="K18" s="1"/>
      <c r="L18" s="1"/>
      <c r="M18" s="1"/>
      <c r="N18" s="1"/>
      <c r="O18" s="1"/>
      <c r="P18" s="1"/>
      <c r="Q18" s="1"/>
      <c r="R18" s="1"/>
      <c r="S18" s="1"/>
      <c r="T18" s="1"/>
      <c r="U18" s="1"/>
      <c r="V18" s="1"/>
      <c r="W18" s="1"/>
      <c r="X18" s="1"/>
      <c r="Y18" s="1"/>
      <c r="Z18" s="1"/>
    </row>
    <row r="19" spans="1:26" ht="12.75" customHeight="1" x14ac:dyDescent="0.2">
      <c r="A19" s="56">
        <v>43878</v>
      </c>
      <c r="B19" s="57">
        <v>251.3</v>
      </c>
      <c r="C19" s="58" t="s">
        <v>193</v>
      </c>
      <c r="D19" s="58" t="s">
        <v>183</v>
      </c>
      <c r="E19" s="59" t="s">
        <v>92</v>
      </c>
      <c r="F19" s="1"/>
      <c r="G19" s="1"/>
      <c r="H19" s="1"/>
      <c r="I19" s="1"/>
      <c r="J19" s="1"/>
      <c r="K19" s="1"/>
      <c r="L19" s="1"/>
      <c r="M19" s="1"/>
      <c r="N19" s="1"/>
      <c r="O19" s="1"/>
      <c r="P19" s="1"/>
      <c r="Q19" s="1"/>
      <c r="R19" s="1"/>
      <c r="S19" s="1"/>
      <c r="T19" s="1"/>
      <c r="U19" s="1"/>
      <c r="V19" s="1"/>
      <c r="W19" s="1"/>
      <c r="X19" s="1"/>
      <c r="Y19" s="1"/>
      <c r="Z19" s="1"/>
    </row>
    <row r="20" spans="1:26" ht="12.75" customHeight="1" x14ac:dyDescent="0.2">
      <c r="A20" s="56">
        <v>43881</v>
      </c>
      <c r="B20" s="57">
        <v>309.48</v>
      </c>
      <c r="C20" s="58" t="s">
        <v>194</v>
      </c>
      <c r="D20" s="58" t="s">
        <v>195</v>
      </c>
      <c r="E20" s="59" t="s">
        <v>84</v>
      </c>
      <c r="F20" s="1"/>
      <c r="G20" s="1"/>
      <c r="H20" s="1"/>
      <c r="I20" s="1"/>
      <c r="J20" s="1"/>
      <c r="K20" s="1"/>
      <c r="L20" s="1"/>
      <c r="M20" s="1"/>
      <c r="N20" s="1"/>
      <c r="O20" s="1"/>
      <c r="P20" s="1"/>
      <c r="Q20" s="1"/>
      <c r="R20" s="1"/>
      <c r="S20" s="1"/>
      <c r="T20" s="1"/>
      <c r="U20" s="1"/>
      <c r="V20" s="1"/>
      <c r="W20" s="1"/>
      <c r="X20" s="1"/>
      <c r="Y20" s="1"/>
      <c r="Z20" s="1"/>
    </row>
    <row r="21" spans="1:26" ht="12.75" customHeight="1" x14ac:dyDescent="0.2">
      <c r="A21" s="56">
        <v>44006</v>
      </c>
      <c r="B21" s="57">
        <v>245.22</v>
      </c>
      <c r="C21" s="58" t="s">
        <v>193</v>
      </c>
      <c r="D21" s="58" t="s">
        <v>183</v>
      </c>
      <c r="E21" s="59" t="s">
        <v>84</v>
      </c>
      <c r="F21" s="1"/>
      <c r="G21" s="1"/>
      <c r="H21" s="1"/>
      <c r="I21" s="1"/>
      <c r="J21" s="1"/>
      <c r="K21" s="1"/>
      <c r="L21" s="1"/>
      <c r="M21" s="1"/>
      <c r="N21" s="1"/>
      <c r="O21" s="1"/>
      <c r="P21" s="1"/>
      <c r="Q21" s="1"/>
      <c r="R21" s="1"/>
      <c r="S21" s="1"/>
      <c r="T21" s="1"/>
      <c r="U21" s="1"/>
      <c r="V21" s="1"/>
      <c r="W21" s="1"/>
      <c r="X21" s="1"/>
      <c r="Y21" s="1"/>
      <c r="Z21" s="1"/>
    </row>
    <row r="22" spans="1:26" ht="12.75" customHeight="1" x14ac:dyDescent="0.2">
      <c r="A22" s="56"/>
      <c r="B22" s="57"/>
      <c r="C22" s="58"/>
      <c r="D22" s="58"/>
      <c r="E22" s="59"/>
      <c r="F22" s="1"/>
      <c r="G22" s="1"/>
      <c r="H22" s="1"/>
      <c r="I22" s="1"/>
      <c r="J22" s="1"/>
      <c r="K22" s="1"/>
      <c r="L22" s="1"/>
      <c r="M22" s="1"/>
      <c r="N22" s="1"/>
      <c r="O22" s="1"/>
      <c r="P22" s="1"/>
      <c r="Q22" s="1"/>
      <c r="R22" s="1"/>
      <c r="S22" s="1"/>
      <c r="T22" s="1"/>
      <c r="U22" s="1"/>
      <c r="V22" s="1"/>
      <c r="W22" s="1"/>
      <c r="X22" s="1"/>
      <c r="Y22" s="1"/>
      <c r="Z22" s="1"/>
    </row>
    <row r="23" spans="1:26" ht="12.75" customHeight="1" x14ac:dyDescent="0.2">
      <c r="A23" s="56"/>
      <c r="B23" s="57"/>
      <c r="C23" s="58"/>
      <c r="D23" s="58"/>
      <c r="E23" s="59"/>
      <c r="F23" s="1"/>
      <c r="G23" s="1"/>
      <c r="H23" s="1"/>
      <c r="I23" s="1"/>
      <c r="J23" s="1"/>
      <c r="K23" s="1"/>
      <c r="L23" s="1"/>
      <c r="M23" s="1"/>
      <c r="N23" s="1"/>
      <c r="O23" s="1"/>
      <c r="P23" s="1"/>
      <c r="Q23" s="1"/>
      <c r="R23" s="1"/>
      <c r="S23" s="1"/>
      <c r="T23" s="1"/>
      <c r="U23" s="1"/>
      <c r="V23" s="1"/>
      <c r="W23" s="1"/>
      <c r="X23" s="1"/>
      <c r="Y23" s="1"/>
      <c r="Z23" s="1"/>
    </row>
    <row r="24" spans="1:26" ht="12.75" customHeight="1" x14ac:dyDescent="0.2">
      <c r="A24" s="65"/>
      <c r="B24" s="57"/>
      <c r="C24" s="58"/>
      <c r="D24" s="58"/>
      <c r="E24" s="59"/>
      <c r="F24" s="1"/>
      <c r="G24" s="1"/>
      <c r="H24" s="1"/>
      <c r="I24" s="1"/>
      <c r="J24" s="1"/>
      <c r="K24" s="1"/>
      <c r="L24" s="1"/>
      <c r="M24" s="1"/>
      <c r="N24" s="1"/>
      <c r="O24" s="1"/>
      <c r="P24" s="1"/>
      <c r="Q24" s="1"/>
      <c r="R24" s="1"/>
      <c r="S24" s="1"/>
      <c r="T24" s="1"/>
      <c r="U24" s="1"/>
      <c r="V24" s="1"/>
      <c r="W24" s="1"/>
      <c r="X24" s="1"/>
      <c r="Y24" s="1"/>
      <c r="Z24" s="1"/>
    </row>
    <row r="25" spans="1:26" ht="12.75" customHeight="1" x14ac:dyDescent="0.2">
      <c r="A25" s="65"/>
      <c r="B25" s="57"/>
      <c r="C25" s="58"/>
      <c r="D25" s="58"/>
      <c r="E25" s="59"/>
      <c r="F25" s="1"/>
      <c r="G25" s="1"/>
      <c r="H25" s="1"/>
      <c r="I25" s="1"/>
      <c r="J25" s="1"/>
      <c r="K25" s="1"/>
      <c r="L25" s="1"/>
      <c r="M25" s="1"/>
      <c r="N25" s="1"/>
      <c r="O25" s="1"/>
      <c r="P25" s="1"/>
      <c r="Q25" s="1"/>
      <c r="R25" s="1"/>
      <c r="S25" s="1"/>
      <c r="T25" s="1"/>
      <c r="U25" s="1"/>
      <c r="V25" s="1"/>
      <c r="W25" s="1"/>
      <c r="X25" s="1"/>
      <c r="Y25" s="1"/>
      <c r="Z25" s="1"/>
    </row>
    <row r="26" spans="1:26" ht="11.25" hidden="1" customHeight="1" x14ac:dyDescent="0.2">
      <c r="A26" s="65"/>
      <c r="B26" s="57"/>
      <c r="C26" s="58"/>
      <c r="D26" s="58"/>
      <c r="E26" s="59"/>
      <c r="F26" s="1"/>
      <c r="G26" s="1"/>
      <c r="H26" s="1"/>
      <c r="I26" s="1"/>
      <c r="J26" s="1"/>
      <c r="K26" s="1"/>
      <c r="L26" s="1"/>
      <c r="M26" s="1"/>
      <c r="N26" s="1"/>
      <c r="O26" s="1"/>
      <c r="P26" s="1"/>
      <c r="Q26" s="1"/>
      <c r="R26" s="1"/>
      <c r="S26" s="1"/>
      <c r="T26" s="1"/>
      <c r="U26" s="1"/>
      <c r="V26" s="1"/>
      <c r="W26" s="1"/>
      <c r="X26" s="1"/>
      <c r="Y26" s="1"/>
      <c r="Z26" s="1"/>
    </row>
    <row r="27" spans="1:26" ht="34.5" customHeight="1" x14ac:dyDescent="0.2">
      <c r="A27" s="83" t="s">
        <v>196</v>
      </c>
      <c r="B27" s="84">
        <f>SUM(B11:B26)</f>
        <v>3186.62</v>
      </c>
      <c r="C27" s="85" t="str">
        <f>IF(SUBTOTAL(3,B11:B26)=SUBTOTAL(103,B11:B26),'Summary and sign-off'!$A$47,'Summary and sign-off'!$A$48)</f>
        <v>Check - there are no hidden rows with data</v>
      </c>
      <c r="D27" s="120" t="str">
        <f>IF('Summary and sign-off'!F57='Summary and sign-off'!F53,'Summary and sign-off'!A50,'Summary and sign-off'!A49)</f>
        <v>Check - each entry provides sufficient information</v>
      </c>
      <c r="E27" s="112"/>
      <c r="F27" s="1"/>
      <c r="G27" s="1"/>
      <c r="H27" s="1"/>
      <c r="I27" s="1"/>
      <c r="J27" s="1"/>
      <c r="K27" s="1"/>
      <c r="L27" s="1"/>
      <c r="M27" s="1"/>
      <c r="N27" s="1"/>
      <c r="O27" s="1"/>
      <c r="P27" s="1"/>
      <c r="Q27" s="1"/>
      <c r="R27" s="1"/>
      <c r="S27" s="1"/>
      <c r="T27" s="1"/>
      <c r="U27" s="1"/>
      <c r="V27" s="1"/>
      <c r="W27" s="1"/>
      <c r="X27" s="1"/>
      <c r="Y27" s="1"/>
      <c r="Z27" s="1"/>
    </row>
    <row r="28" spans="1:26" ht="12.75" customHeight="1" x14ac:dyDescent="0.2">
      <c r="A28" s="30"/>
      <c r="B28" s="2"/>
      <c r="C28" s="2"/>
      <c r="D28" s="2"/>
      <c r="E28" s="2"/>
      <c r="F28" s="1"/>
      <c r="G28" s="1"/>
      <c r="H28" s="1"/>
      <c r="I28" s="1"/>
      <c r="J28" s="1"/>
      <c r="K28" s="1"/>
      <c r="L28" s="1"/>
      <c r="M28" s="1"/>
      <c r="N28" s="1"/>
      <c r="O28" s="1"/>
      <c r="P28" s="1"/>
      <c r="Q28" s="1"/>
      <c r="R28" s="1"/>
      <c r="S28" s="1"/>
      <c r="T28" s="1"/>
      <c r="U28" s="1"/>
      <c r="V28" s="1"/>
      <c r="W28" s="1"/>
      <c r="X28" s="1"/>
      <c r="Y28" s="1"/>
      <c r="Z28" s="1"/>
    </row>
    <row r="29" spans="1:26" ht="12.75" customHeight="1" x14ac:dyDescent="0.2">
      <c r="A29" s="30" t="s">
        <v>27</v>
      </c>
      <c r="B29" s="28"/>
      <c r="C29" s="2"/>
      <c r="D29" s="2"/>
      <c r="E29" s="2"/>
      <c r="F29" s="1"/>
      <c r="G29" s="1"/>
      <c r="H29" s="1"/>
      <c r="I29" s="1"/>
      <c r="J29" s="1"/>
      <c r="K29" s="1"/>
      <c r="L29" s="1"/>
      <c r="M29" s="1"/>
      <c r="N29" s="1"/>
      <c r="O29" s="1"/>
      <c r="P29" s="1"/>
      <c r="Q29" s="1"/>
      <c r="R29" s="1"/>
      <c r="S29" s="1"/>
      <c r="T29" s="1"/>
      <c r="U29" s="1"/>
      <c r="V29" s="1"/>
      <c r="W29" s="1"/>
      <c r="X29" s="1"/>
      <c r="Y29" s="1"/>
      <c r="Z29" s="1"/>
    </row>
    <row r="30" spans="1:26" ht="12.75" customHeight="1" x14ac:dyDescent="0.2">
      <c r="A30" s="21" t="s">
        <v>197</v>
      </c>
      <c r="B30" s="21"/>
      <c r="C30" s="21"/>
      <c r="D30" s="21"/>
      <c r="E30" s="21"/>
      <c r="F30" s="1"/>
      <c r="G30" s="1"/>
      <c r="H30" s="1"/>
      <c r="I30" s="1"/>
      <c r="J30" s="1"/>
      <c r="K30" s="1"/>
      <c r="L30" s="1"/>
      <c r="M30" s="1"/>
      <c r="N30" s="1"/>
      <c r="O30" s="1"/>
      <c r="P30" s="1"/>
      <c r="Q30" s="1"/>
      <c r="R30" s="1"/>
      <c r="S30" s="1"/>
      <c r="T30" s="1"/>
      <c r="U30" s="1"/>
      <c r="V30" s="1"/>
      <c r="W30" s="1"/>
      <c r="X30" s="1"/>
      <c r="Y30" s="1"/>
      <c r="Z30" s="1"/>
    </row>
    <row r="31" spans="1:26" ht="12.75" customHeight="1" x14ac:dyDescent="0.2">
      <c r="A31" s="21" t="s">
        <v>198</v>
      </c>
      <c r="B31" s="21"/>
      <c r="C31" s="27"/>
      <c r="D31" s="27"/>
      <c r="E31" s="27"/>
      <c r="F31" s="1"/>
      <c r="G31" s="1"/>
      <c r="H31" s="1"/>
      <c r="I31" s="1"/>
      <c r="J31" s="1"/>
      <c r="K31" s="1"/>
      <c r="L31" s="1"/>
      <c r="M31" s="1"/>
      <c r="N31" s="1"/>
      <c r="O31" s="1"/>
      <c r="P31" s="1"/>
      <c r="Q31" s="1"/>
      <c r="R31" s="1"/>
      <c r="S31" s="1"/>
      <c r="T31" s="1"/>
      <c r="U31" s="1"/>
      <c r="V31" s="1"/>
      <c r="W31" s="1"/>
      <c r="X31" s="1"/>
      <c r="Y31" s="1"/>
      <c r="Z31" s="1"/>
    </row>
    <row r="32" spans="1:26" ht="12.75" customHeight="1" x14ac:dyDescent="0.2">
      <c r="A32" s="21" t="s">
        <v>33</v>
      </c>
      <c r="B32" s="28"/>
      <c r="C32" s="2"/>
      <c r="D32" s="2"/>
      <c r="E32" s="2"/>
      <c r="F32" s="2"/>
      <c r="G32" s="1"/>
      <c r="H32" s="1"/>
      <c r="I32" s="1"/>
      <c r="J32" s="1"/>
      <c r="K32" s="1"/>
      <c r="L32" s="1"/>
      <c r="M32" s="1"/>
      <c r="N32" s="1"/>
      <c r="O32" s="1"/>
      <c r="P32" s="1"/>
      <c r="Q32" s="1"/>
      <c r="R32" s="1"/>
      <c r="S32" s="1"/>
      <c r="T32" s="1"/>
      <c r="U32" s="1"/>
      <c r="V32" s="1"/>
      <c r="W32" s="1"/>
      <c r="X32" s="1"/>
      <c r="Y32" s="1"/>
      <c r="Z32" s="1"/>
    </row>
    <row r="33" spans="1:26" ht="12.75" customHeight="1" x14ac:dyDescent="0.2">
      <c r="A33" s="21" t="s">
        <v>199</v>
      </c>
      <c r="B33" s="21"/>
      <c r="C33" s="27"/>
      <c r="D33" s="27"/>
      <c r="E33" s="27"/>
      <c r="F33" s="1"/>
      <c r="G33" s="1"/>
      <c r="H33" s="1"/>
      <c r="I33" s="1"/>
      <c r="J33" s="1"/>
      <c r="K33" s="1"/>
      <c r="L33" s="1"/>
      <c r="M33" s="1"/>
      <c r="N33" s="1"/>
      <c r="O33" s="1"/>
      <c r="P33" s="1"/>
      <c r="Q33" s="1"/>
      <c r="R33" s="1"/>
      <c r="S33" s="1"/>
      <c r="T33" s="1"/>
      <c r="U33" s="1"/>
      <c r="V33" s="1"/>
      <c r="W33" s="1"/>
      <c r="X33" s="1"/>
      <c r="Y33" s="1"/>
      <c r="Z33" s="1"/>
    </row>
    <row r="34" spans="1:26" ht="12.75" customHeight="1" x14ac:dyDescent="0.2">
      <c r="A34" s="21" t="s">
        <v>200</v>
      </c>
      <c r="B34" s="21"/>
      <c r="C34" s="86"/>
      <c r="D34" s="86"/>
      <c r="E34" s="86"/>
      <c r="F34" s="1"/>
      <c r="G34" s="1"/>
      <c r="H34" s="1"/>
      <c r="I34" s="1"/>
      <c r="J34" s="1"/>
      <c r="K34" s="1"/>
      <c r="L34" s="1"/>
      <c r="M34" s="1"/>
      <c r="N34" s="1"/>
      <c r="O34" s="1"/>
      <c r="P34" s="1"/>
      <c r="Q34" s="1"/>
      <c r="R34" s="1"/>
      <c r="S34" s="1"/>
      <c r="T34" s="1"/>
      <c r="U34" s="1"/>
      <c r="V34" s="1"/>
      <c r="W34" s="1"/>
      <c r="X34" s="1"/>
      <c r="Y34" s="1"/>
      <c r="Z34" s="1"/>
    </row>
    <row r="35" spans="1:26" ht="12.75" customHeight="1" x14ac:dyDescent="0.2">
      <c r="A35" s="2"/>
      <c r="B35" s="2"/>
      <c r="C35" s="2"/>
      <c r="D35" s="2"/>
      <c r="E35" s="2"/>
      <c r="F35" s="1"/>
      <c r="G35" s="1"/>
      <c r="H35" s="1"/>
      <c r="I35" s="1"/>
      <c r="J35" s="1"/>
      <c r="K35" s="1"/>
      <c r="L35" s="1"/>
      <c r="M35" s="1"/>
      <c r="N35" s="1"/>
      <c r="O35" s="1"/>
      <c r="P35" s="1"/>
      <c r="Q35" s="1"/>
      <c r="R35" s="1"/>
      <c r="S35" s="1"/>
      <c r="T35" s="1"/>
      <c r="U35" s="1"/>
      <c r="V35" s="1"/>
      <c r="W35" s="1"/>
      <c r="X35" s="1"/>
      <c r="Y35" s="1"/>
      <c r="Z35" s="1"/>
    </row>
    <row r="36" spans="1:26" ht="12.75" hidden="1"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hidden="1"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hidden="1"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hidden="1"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hidden="1"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hidden="1"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hidden="1"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hidden="1"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hidden="1"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hidden="1"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hidden="1"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hidden="1"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hidden="1"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hidden="1"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hidden="1"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hidden="1"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hidden="1"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hidden="1"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0">
    <mergeCell ref="A8:E8"/>
    <mergeCell ref="A9:E9"/>
    <mergeCell ref="D27:E27"/>
    <mergeCell ref="A1:E1"/>
    <mergeCell ref="B2:E2"/>
    <mergeCell ref="B3:E3"/>
    <mergeCell ref="B4:E4"/>
    <mergeCell ref="B5:E5"/>
    <mergeCell ref="B6:E6"/>
    <mergeCell ref="B7:E7"/>
  </mergeCells>
  <dataValidations count="1">
    <dataValidation type="date" allowBlank="1" showInputMessage="1" prompt="Any non-standard date format or date outside the disclosure period (typically 1 July 2018 - 30 June 2019) will raise an alert. Check entry and select 'Yes' to accept/continue." sqref="A11:A26" xr:uid="{00000000-0002-0000-0300-000001000000}">
      <formula1>$B$4</formula1>
      <formula2>$B$5</formula2>
    </dataValidation>
  </dataValidations>
  <printOptions gridLines="1"/>
  <pageMargins left="0.70866141732283472" right="0.70866141732283472" top="0.74803149606299213" bottom="0.74803149606299213" header="0" footer="0"/>
  <pageSetup paperSize="9" fitToHeight="0" orientation="landscape"/>
  <headerFooter>
    <oddFooter>&amp;LCE Expense Disclosure Workbook 2018&amp;RWorksheet - Hospitality</oddFooter>
  </headerFooter>
  <legacyDrawing r:id="rId1"/>
  <extLst>
    <ext xmlns:x14="http://schemas.microsoft.com/office/spreadsheetml/2009/9/main" uri="{CCE6A557-97BC-4b89-ADB6-D9C93CAAB3DF}">
      <x14:dataValidations xmlns:xm="http://schemas.microsoft.com/office/excel/2006/main" count="3">
        <x14:dataValidation type="list" allowBlank="1" showInputMessage="1" showErrorMessage="1" prompt="Totals should accurately sum the content of tables but this may be affected by input method - e.g. hidden or inappropriate data._x000a__x000a_It is each agency's responsibility to confirm the accuracy of data and totals._x000a__x000a_[use drop down list t" xr:uid="{00000000-0002-0000-0300-000000000000}">
          <x14:formula1>
            <xm:f>'Summary and sign-off'!$A$29:$A$30</xm:f>
          </x14:formula1>
          <xm:sqref>B7</xm:sqref>
        </x14:dataValidation>
        <x14:dataValidation type="list" allowBlank="1" showInputMessage="1" showErrorMessage="1"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xm:sqref>
        </x14:dataValidation>
        <x14:dataValidation type="decimal" operator="greaterThan" allowBlank="1" showInputMessage="1" showErrorMessage="1" prompt="This cell must contain a dollar figure" xr:uid="{00000000-0002-0000-0300-000003000000}">
          <x14:formula1>
            <xm:f>'Summary and sign-off'!$A$46</xm:f>
          </x14:formula1>
          <xm:sqref>B11:B26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548DD4"/>
    <pageSetUpPr fitToPage="1"/>
  </sheetPr>
  <dimension ref="A1:Z1000"/>
  <sheetViews>
    <sheetView workbookViewId="0">
      <selection sqref="A1:E1"/>
    </sheetView>
  </sheetViews>
  <sheetFormatPr defaultColWidth="14.42578125" defaultRowHeight="15" customHeight="1" x14ac:dyDescent="0.2"/>
  <cols>
    <col min="1" max="1" width="35.7109375" customWidth="1"/>
    <col min="2" max="2" width="14.28515625" customWidth="1"/>
    <col min="3" max="3" width="71.42578125" customWidth="1"/>
    <col min="4" max="4" width="50" customWidth="1"/>
    <col min="5" max="5" width="21.42578125" customWidth="1"/>
    <col min="6" max="6" width="36.85546875" customWidth="1"/>
    <col min="7" max="26" width="8.7109375" customWidth="1"/>
  </cols>
  <sheetData>
    <row r="1" spans="1:26" ht="26.25" customHeight="1" x14ac:dyDescent="0.2">
      <c r="A1" s="110" t="s">
        <v>63</v>
      </c>
      <c r="B1" s="111"/>
      <c r="C1" s="111"/>
      <c r="D1" s="111"/>
      <c r="E1" s="112"/>
      <c r="F1" s="1"/>
      <c r="G1" s="1"/>
      <c r="H1" s="1"/>
      <c r="I1" s="1"/>
      <c r="J1" s="1"/>
      <c r="K1" s="1"/>
      <c r="L1" s="1"/>
      <c r="M1" s="1"/>
      <c r="N1" s="1"/>
      <c r="O1" s="1"/>
      <c r="P1" s="1"/>
      <c r="Q1" s="1"/>
      <c r="R1" s="1"/>
      <c r="S1" s="1"/>
      <c r="T1" s="1"/>
      <c r="U1" s="1"/>
      <c r="V1" s="1"/>
      <c r="W1" s="1"/>
      <c r="X1" s="1"/>
      <c r="Y1" s="1"/>
      <c r="Z1" s="1"/>
    </row>
    <row r="2" spans="1:26" ht="21" customHeight="1" x14ac:dyDescent="0.2">
      <c r="A2" s="3" t="s">
        <v>3</v>
      </c>
      <c r="B2" s="121" t="str">
        <f>'Summary and sign-off'!B2:F2</f>
        <v>Callaghan Innovation</v>
      </c>
      <c r="C2" s="106"/>
      <c r="D2" s="106"/>
      <c r="E2" s="106"/>
      <c r="F2" s="1"/>
      <c r="G2" s="1"/>
      <c r="H2" s="1"/>
      <c r="I2" s="1"/>
      <c r="J2" s="1"/>
      <c r="K2" s="1"/>
      <c r="L2" s="1"/>
      <c r="M2" s="1"/>
      <c r="N2" s="1"/>
      <c r="O2" s="1"/>
      <c r="P2" s="1"/>
      <c r="Q2" s="1"/>
      <c r="R2" s="1"/>
      <c r="S2" s="1"/>
      <c r="T2" s="1"/>
      <c r="U2" s="1"/>
      <c r="V2" s="1"/>
      <c r="W2" s="1"/>
      <c r="X2" s="1"/>
      <c r="Y2" s="1"/>
      <c r="Z2" s="1"/>
    </row>
    <row r="3" spans="1:26" ht="21" customHeight="1" x14ac:dyDescent="0.2">
      <c r="A3" s="3" t="s">
        <v>64</v>
      </c>
      <c r="B3" s="121" t="str">
        <f>'Summary and sign-off'!B3:F3</f>
        <v>Vic Crone</v>
      </c>
      <c r="C3" s="106"/>
      <c r="D3" s="106"/>
      <c r="E3" s="106"/>
      <c r="F3" s="1"/>
      <c r="G3" s="1"/>
      <c r="H3" s="1"/>
      <c r="I3" s="1"/>
      <c r="J3" s="1"/>
      <c r="K3" s="1"/>
      <c r="L3" s="1"/>
      <c r="M3" s="1"/>
      <c r="N3" s="1"/>
      <c r="O3" s="1"/>
      <c r="P3" s="1"/>
      <c r="Q3" s="1"/>
      <c r="R3" s="1"/>
      <c r="S3" s="1"/>
      <c r="T3" s="1"/>
      <c r="U3" s="1"/>
      <c r="V3" s="1"/>
      <c r="W3" s="1"/>
      <c r="X3" s="1"/>
      <c r="Y3" s="1"/>
      <c r="Z3" s="1"/>
    </row>
    <row r="4" spans="1:26" ht="21" customHeight="1" x14ac:dyDescent="0.2">
      <c r="A4" s="3" t="s">
        <v>65</v>
      </c>
      <c r="B4" s="121">
        <f>'Summary and sign-off'!B4:F4</f>
        <v>43647</v>
      </c>
      <c r="C4" s="106"/>
      <c r="D4" s="106"/>
      <c r="E4" s="106"/>
      <c r="F4" s="1"/>
      <c r="G4" s="1"/>
      <c r="H4" s="1"/>
      <c r="I4" s="1"/>
      <c r="J4" s="1"/>
      <c r="K4" s="1"/>
      <c r="L4" s="1"/>
      <c r="M4" s="1"/>
      <c r="N4" s="1"/>
      <c r="O4" s="1"/>
      <c r="P4" s="1"/>
      <c r="Q4" s="1"/>
      <c r="R4" s="1"/>
      <c r="S4" s="1"/>
      <c r="T4" s="1"/>
      <c r="U4" s="1"/>
      <c r="V4" s="1"/>
      <c r="W4" s="1"/>
      <c r="X4" s="1"/>
      <c r="Y4" s="1"/>
      <c r="Z4" s="1"/>
    </row>
    <row r="5" spans="1:26" ht="21" customHeight="1" x14ac:dyDescent="0.2">
      <c r="A5" s="3" t="s">
        <v>66</v>
      </c>
      <c r="B5" s="121">
        <f>'Summary and sign-off'!B5:F5</f>
        <v>44012</v>
      </c>
      <c r="C5" s="106"/>
      <c r="D5" s="106"/>
      <c r="E5" s="106"/>
      <c r="F5" s="1"/>
      <c r="G5" s="1"/>
      <c r="H5" s="1"/>
      <c r="I5" s="1"/>
      <c r="J5" s="1"/>
      <c r="K5" s="1"/>
      <c r="L5" s="1"/>
      <c r="M5" s="1"/>
      <c r="N5" s="1"/>
      <c r="O5" s="1"/>
      <c r="P5" s="1"/>
      <c r="Q5" s="1"/>
      <c r="R5" s="1"/>
      <c r="S5" s="1"/>
      <c r="T5" s="1"/>
      <c r="U5" s="1"/>
      <c r="V5" s="1"/>
      <c r="W5" s="1"/>
      <c r="X5" s="1"/>
      <c r="Y5" s="1"/>
      <c r="Z5" s="1"/>
    </row>
    <row r="6" spans="1:26" ht="21" customHeight="1" x14ac:dyDescent="0.2">
      <c r="A6" s="3" t="s">
        <v>67</v>
      </c>
      <c r="B6" s="105" t="s">
        <v>35</v>
      </c>
      <c r="C6" s="106"/>
      <c r="D6" s="106"/>
      <c r="E6" s="107"/>
      <c r="F6" s="4"/>
      <c r="G6" s="1"/>
      <c r="H6" s="1"/>
      <c r="I6" s="1"/>
      <c r="J6" s="1"/>
      <c r="K6" s="1"/>
      <c r="L6" s="1"/>
      <c r="M6" s="1"/>
      <c r="N6" s="1"/>
      <c r="O6" s="1"/>
      <c r="P6" s="1"/>
      <c r="Q6" s="1"/>
      <c r="R6" s="1"/>
      <c r="S6" s="1"/>
      <c r="T6" s="1"/>
      <c r="U6" s="1"/>
      <c r="V6" s="1"/>
      <c r="W6" s="1"/>
      <c r="X6" s="1"/>
      <c r="Y6" s="1"/>
      <c r="Z6" s="1"/>
    </row>
    <row r="7" spans="1:26" ht="21" customHeight="1" x14ac:dyDescent="0.2">
      <c r="A7" s="3" t="s">
        <v>9</v>
      </c>
      <c r="B7" s="105" t="s">
        <v>37</v>
      </c>
      <c r="C7" s="106"/>
      <c r="D7" s="106"/>
      <c r="E7" s="107"/>
      <c r="F7" s="4"/>
      <c r="G7" s="1"/>
      <c r="H7" s="1"/>
      <c r="I7" s="1"/>
      <c r="J7" s="1"/>
      <c r="K7" s="1"/>
      <c r="L7" s="1"/>
      <c r="M7" s="1"/>
      <c r="N7" s="1"/>
      <c r="O7" s="1"/>
      <c r="P7" s="1"/>
      <c r="Q7" s="1"/>
      <c r="R7" s="1"/>
      <c r="S7" s="1"/>
      <c r="T7" s="1"/>
      <c r="U7" s="1"/>
      <c r="V7" s="1"/>
      <c r="W7" s="1"/>
      <c r="X7" s="1"/>
      <c r="Y7" s="1"/>
      <c r="Z7" s="1"/>
    </row>
    <row r="8" spans="1:26" ht="35.25" customHeight="1" x14ac:dyDescent="0.2">
      <c r="A8" s="124" t="s">
        <v>201</v>
      </c>
      <c r="B8" s="109"/>
      <c r="C8" s="109"/>
      <c r="D8" s="109"/>
      <c r="E8" s="109"/>
      <c r="F8" s="1"/>
      <c r="G8" s="1"/>
      <c r="H8" s="1"/>
      <c r="I8" s="1"/>
      <c r="J8" s="1"/>
      <c r="K8" s="1"/>
      <c r="L8" s="1"/>
      <c r="M8" s="1"/>
      <c r="N8" s="1"/>
      <c r="O8" s="1"/>
      <c r="P8" s="1"/>
      <c r="Q8" s="1"/>
      <c r="R8" s="1"/>
      <c r="S8" s="1"/>
      <c r="T8" s="1"/>
      <c r="U8" s="1"/>
      <c r="V8" s="1"/>
      <c r="W8" s="1"/>
      <c r="X8" s="1"/>
      <c r="Y8" s="1"/>
      <c r="Z8" s="1"/>
    </row>
    <row r="9" spans="1:26" ht="35.25" customHeight="1" x14ac:dyDescent="0.2">
      <c r="A9" s="125" t="s">
        <v>202</v>
      </c>
      <c r="B9" s="109"/>
      <c r="C9" s="109"/>
      <c r="D9" s="109"/>
      <c r="E9" s="109"/>
      <c r="F9" s="1"/>
      <c r="G9" s="1"/>
      <c r="H9" s="1"/>
      <c r="I9" s="1"/>
      <c r="J9" s="1"/>
      <c r="K9" s="1"/>
      <c r="L9" s="1"/>
      <c r="M9" s="1"/>
      <c r="N9" s="1"/>
      <c r="O9" s="1"/>
      <c r="P9" s="1"/>
      <c r="Q9" s="1"/>
      <c r="R9" s="1"/>
      <c r="S9" s="1"/>
      <c r="T9" s="1"/>
      <c r="U9" s="1"/>
      <c r="V9" s="1"/>
      <c r="W9" s="1"/>
      <c r="X9" s="1"/>
      <c r="Y9" s="1"/>
      <c r="Z9" s="1"/>
    </row>
    <row r="10" spans="1:26" ht="27" customHeight="1" x14ac:dyDescent="0.2">
      <c r="A10" s="54" t="s">
        <v>71</v>
      </c>
      <c r="B10" s="54" t="s">
        <v>16</v>
      </c>
      <c r="C10" s="54" t="s">
        <v>203</v>
      </c>
      <c r="D10" s="54" t="s">
        <v>204</v>
      </c>
      <c r="E10" s="54" t="s">
        <v>75</v>
      </c>
      <c r="F10" s="21"/>
      <c r="G10" s="1"/>
      <c r="H10" s="1"/>
      <c r="I10" s="1"/>
      <c r="J10" s="1"/>
      <c r="K10" s="1"/>
      <c r="L10" s="1"/>
      <c r="M10" s="1"/>
      <c r="N10" s="1"/>
      <c r="O10" s="1"/>
      <c r="P10" s="1"/>
      <c r="Q10" s="1"/>
      <c r="R10" s="1"/>
      <c r="S10" s="1"/>
      <c r="T10" s="1"/>
      <c r="U10" s="1"/>
      <c r="V10" s="1"/>
      <c r="W10" s="1"/>
      <c r="X10" s="1"/>
      <c r="Y10" s="1"/>
      <c r="Z10" s="1"/>
    </row>
    <row r="11" spans="1:26" ht="12.75" hidden="1" customHeight="1" x14ac:dyDescent="0.2">
      <c r="A11" s="65"/>
      <c r="B11" s="57"/>
      <c r="C11" s="58"/>
      <c r="D11" s="58"/>
      <c r="E11" s="59"/>
      <c r="F11" s="1"/>
      <c r="G11" s="1"/>
      <c r="H11" s="1"/>
      <c r="I11" s="1"/>
      <c r="J11" s="1"/>
      <c r="K11" s="1"/>
      <c r="L11" s="1"/>
      <c r="M11" s="1"/>
      <c r="N11" s="1"/>
      <c r="O11" s="1"/>
      <c r="P11" s="1"/>
      <c r="Q11" s="1"/>
      <c r="R11" s="1"/>
      <c r="S11" s="1"/>
      <c r="T11" s="1"/>
      <c r="U11" s="1"/>
      <c r="V11" s="1"/>
      <c r="W11" s="1"/>
      <c r="X11" s="1"/>
      <c r="Y11" s="1"/>
      <c r="Z11" s="1"/>
    </row>
    <row r="12" spans="1:26" ht="12.75" customHeight="1" x14ac:dyDescent="0.2">
      <c r="A12" s="87">
        <v>43659</v>
      </c>
      <c r="B12" s="2">
        <v>41.5</v>
      </c>
      <c r="C12" s="2" t="s">
        <v>205</v>
      </c>
      <c r="D12" s="2" t="s">
        <v>206</v>
      </c>
      <c r="E12" s="59"/>
      <c r="F12" s="1"/>
      <c r="G12" s="1"/>
      <c r="H12" s="1"/>
      <c r="I12" s="1"/>
      <c r="J12" s="1"/>
      <c r="K12" s="1"/>
      <c r="L12" s="1"/>
      <c r="M12" s="1"/>
      <c r="N12" s="1"/>
      <c r="O12" s="1"/>
      <c r="P12" s="1"/>
      <c r="Q12" s="1"/>
      <c r="R12" s="1"/>
      <c r="S12" s="1"/>
      <c r="T12" s="1"/>
      <c r="U12" s="1"/>
      <c r="V12" s="1"/>
      <c r="W12" s="1"/>
      <c r="X12" s="1"/>
      <c r="Y12" s="1"/>
      <c r="Z12" s="1"/>
    </row>
    <row r="13" spans="1:26" ht="12.75" customHeight="1" x14ac:dyDescent="0.2">
      <c r="A13" s="87">
        <v>43663</v>
      </c>
      <c r="B13" s="2">
        <v>73.319999999999993</v>
      </c>
      <c r="C13" s="2" t="s">
        <v>205</v>
      </c>
      <c r="D13" s="2" t="s">
        <v>207</v>
      </c>
      <c r="E13" s="59"/>
      <c r="F13" s="1"/>
      <c r="G13" s="1"/>
      <c r="H13" s="1"/>
      <c r="I13" s="1"/>
      <c r="J13" s="1"/>
      <c r="K13" s="1"/>
      <c r="L13" s="1"/>
      <c r="M13" s="1"/>
      <c r="N13" s="1"/>
      <c r="O13" s="1"/>
      <c r="P13" s="1"/>
      <c r="Q13" s="1"/>
      <c r="R13" s="1"/>
      <c r="S13" s="1"/>
      <c r="T13" s="1"/>
      <c r="U13" s="1"/>
      <c r="V13" s="1"/>
      <c r="W13" s="1"/>
      <c r="X13" s="1"/>
      <c r="Y13" s="1"/>
      <c r="Z13" s="1"/>
    </row>
    <row r="14" spans="1:26" ht="12.75" customHeight="1" x14ac:dyDescent="0.2">
      <c r="A14" s="87">
        <v>43690</v>
      </c>
      <c r="B14" s="2">
        <v>43</v>
      </c>
      <c r="C14" s="2" t="s">
        <v>205</v>
      </c>
      <c r="D14" s="2" t="s">
        <v>206</v>
      </c>
      <c r="E14" s="59"/>
      <c r="F14" s="1"/>
      <c r="G14" s="1"/>
      <c r="H14" s="1"/>
      <c r="I14" s="1"/>
      <c r="J14" s="1"/>
      <c r="K14" s="1"/>
      <c r="L14" s="1"/>
      <c r="M14" s="1"/>
      <c r="N14" s="1"/>
      <c r="O14" s="1"/>
      <c r="P14" s="1"/>
      <c r="Q14" s="1"/>
      <c r="R14" s="1"/>
      <c r="S14" s="1"/>
      <c r="T14" s="1"/>
      <c r="U14" s="1"/>
      <c r="V14" s="1"/>
      <c r="W14" s="1"/>
      <c r="X14" s="1"/>
      <c r="Y14" s="1"/>
      <c r="Z14" s="1"/>
    </row>
    <row r="15" spans="1:26" ht="12.75" customHeight="1" x14ac:dyDescent="0.2">
      <c r="A15" s="56">
        <v>43693</v>
      </c>
      <c r="B15" s="57">
        <v>98.88</v>
      </c>
      <c r="C15" s="58" t="s">
        <v>208</v>
      </c>
      <c r="D15" s="58" t="s">
        <v>209</v>
      </c>
      <c r="E15" s="59"/>
      <c r="F15" s="1"/>
      <c r="G15" s="1"/>
      <c r="H15" s="1"/>
      <c r="I15" s="1"/>
      <c r="J15" s="1"/>
      <c r="K15" s="1"/>
      <c r="L15" s="1"/>
      <c r="M15" s="1"/>
      <c r="N15" s="1"/>
      <c r="O15" s="1"/>
      <c r="P15" s="1"/>
      <c r="Q15" s="1"/>
      <c r="R15" s="1"/>
      <c r="S15" s="1"/>
      <c r="T15" s="1"/>
      <c r="U15" s="1"/>
      <c r="V15" s="1"/>
      <c r="W15" s="1"/>
      <c r="X15" s="1"/>
      <c r="Y15" s="1"/>
      <c r="Z15" s="1"/>
    </row>
    <row r="16" spans="1:26" ht="12.75" customHeight="1" x14ac:dyDescent="0.2">
      <c r="A16" s="56">
        <v>43694</v>
      </c>
      <c r="B16" s="57">
        <v>76.430000000000007</v>
      </c>
      <c r="C16" s="58" t="s">
        <v>205</v>
      </c>
      <c r="D16" s="58" t="s">
        <v>207</v>
      </c>
      <c r="E16" s="59"/>
      <c r="F16" s="1"/>
      <c r="G16" s="1"/>
      <c r="H16" s="1"/>
      <c r="I16" s="1"/>
      <c r="J16" s="1"/>
      <c r="K16" s="1"/>
      <c r="L16" s="1"/>
      <c r="M16" s="1"/>
      <c r="N16" s="1"/>
      <c r="O16" s="1"/>
      <c r="P16" s="1"/>
      <c r="Q16" s="1"/>
      <c r="R16" s="1"/>
      <c r="S16" s="1"/>
      <c r="T16" s="1"/>
      <c r="U16" s="1"/>
      <c r="V16" s="1"/>
      <c r="W16" s="1"/>
      <c r="X16" s="1"/>
      <c r="Y16" s="1"/>
      <c r="Z16" s="1"/>
    </row>
    <row r="17" spans="1:26" ht="12.75" customHeight="1" x14ac:dyDescent="0.2">
      <c r="A17" s="56">
        <v>43721</v>
      </c>
      <c r="B17" s="57">
        <v>43.35</v>
      </c>
      <c r="C17" s="58" t="s">
        <v>205</v>
      </c>
      <c r="D17" s="58" t="s">
        <v>206</v>
      </c>
      <c r="E17" s="59"/>
      <c r="F17" s="1"/>
      <c r="G17" s="1"/>
      <c r="H17" s="1"/>
      <c r="I17" s="1"/>
      <c r="J17" s="1"/>
      <c r="K17" s="1"/>
      <c r="L17" s="1"/>
      <c r="M17" s="1"/>
      <c r="N17" s="1"/>
      <c r="O17" s="1"/>
      <c r="P17" s="1"/>
      <c r="Q17" s="1"/>
      <c r="R17" s="1"/>
      <c r="S17" s="1"/>
      <c r="T17" s="1"/>
      <c r="U17" s="1"/>
      <c r="V17" s="1"/>
      <c r="W17" s="1"/>
      <c r="X17" s="1"/>
      <c r="Y17" s="1"/>
      <c r="Z17" s="1"/>
    </row>
    <row r="18" spans="1:26" ht="12.75" customHeight="1" x14ac:dyDescent="0.2">
      <c r="A18" s="56">
        <v>43725</v>
      </c>
      <c r="B18" s="57">
        <v>77.41</v>
      </c>
      <c r="C18" s="58" t="s">
        <v>205</v>
      </c>
      <c r="D18" s="58" t="s">
        <v>207</v>
      </c>
      <c r="E18" s="59"/>
      <c r="F18" s="1"/>
      <c r="G18" s="1"/>
      <c r="H18" s="1"/>
      <c r="I18" s="1"/>
      <c r="J18" s="1"/>
      <c r="K18" s="1"/>
      <c r="L18" s="1"/>
      <c r="M18" s="1"/>
      <c r="N18" s="1"/>
      <c r="O18" s="1"/>
      <c r="P18" s="1"/>
      <c r="Q18" s="1"/>
      <c r="R18" s="1"/>
      <c r="S18" s="1"/>
      <c r="T18" s="1"/>
      <c r="U18" s="1"/>
      <c r="V18" s="1"/>
      <c r="W18" s="1"/>
      <c r="X18" s="1"/>
      <c r="Y18" s="1"/>
      <c r="Z18" s="1"/>
    </row>
    <row r="19" spans="1:26" ht="12.75" customHeight="1" x14ac:dyDescent="0.2">
      <c r="A19" s="56">
        <v>43751</v>
      </c>
      <c r="B19" s="57">
        <v>43.72</v>
      </c>
      <c r="C19" s="58" t="s">
        <v>205</v>
      </c>
      <c r="D19" s="58" t="s">
        <v>210</v>
      </c>
      <c r="E19" s="59"/>
      <c r="F19" s="1"/>
      <c r="G19" s="1"/>
      <c r="H19" s="1"/>
      <c r="I19" s="1"/>
      <c r="J19" s="1"/>
      <c r="K19" s="1"/>
      <c r="L19" s="1"/>
      <c r="M19" s="1"/>
      <c r="N19" s="1"/>
      <c r="O19" s="1"/>
      <c r="P19" s="1"/>
      <c r="Q19" s="1"/>
      <c r="R19" s="1"/>
      <c r="S19" s="1"/>
      <c r="T19" s="1"/>
      <c r="U19" s="1"/>
      <c r="V19" s="1"/>
      <c r="W19" s="1"/>
      <c r="X19" s="1"/>
      <c r="Y19" s="1"/>
      <c r="Z19" s="1"/>
    </row>
    <row r="20" spans="1:26" ht="12.75" customHeight="1" x14ac:dyDescent="0.2">
      <c r="A20" s="56">
        <v>43755</v>
      </c>
      <c r="B20" s="57">
        <v>78.67</v>
      </c>
      <c r="C20" s="58" t="s">
        <v>205</v>
      </c>
      <c r="D20" s="58" t="s">
        <v>207</v>
      </c>
      <c r="E20" s="59"/>
      <c r="F20" s="1"/>
      <c r="G20" s="1"/>
      <c r="H20" s="1"/>
      <c r="I20" s="1"/>
      <c r="J20" s="1"/>
      <c r="K20" s="1"/>
      <c r="L20" s="1"/>
      <c r="M20" s="1"/>
      <c r="N20" s="1"/>
      <c r="O20" s="1"/>
      <c r="P20" s="1"/>
      <c r="Q20" s="1"/>
      <c r="R20" s="1"/>
      <c r="S20" s="1"/>
      <c r="T20" s="1"/>
      <c r="U20" s="1"/>
      <c r="V20" s="1"/>
      <c r="W20" s="1"/>
      <c r="X20" s="1"/>
      <c r="Y20" s="1"/>
      <c r="Z20" s="1"/>
    </row>
    <row r="21" spans="1:26" ht="12.75" customHeight="1" x14ac:dyDescent="0.2">
      <c r="A21" s="56">
        <v>43782</v>
      </c>
      <c r="B21" s="57">
        <v>43.63</v>
      </c>
      <c r="C21" s="58" t="s">
        <v>205</v>
      </c>
      <c r="D21" s="58" t="s">
        <v>206</v>
      </c>
      <c r="E21" s="59"/>
      <c r="F21" s="1"/>
      <c r="G21" s="1"/>
      <c r="H21" s="1"/>
      <c r="I21" s="1"/>
      <c r="J21" s="1"/>
      <c r="K21" s="1"/>
      <c r="L21" s="1"/>
      <c r="M21" s="1"/>
      <c r="N21" s="1"/>
      <c r="O21" s="1"/>
      <c r="P21" s="1"/>
      <c r="Q21" s="1"/>
      <c r="R21" s="1"/>
      <c r="S21" s="1"/>
      <c r="T21" s="1"/>
      <c r="U21" s="1"/>
      <c r="V21" s="1"/>
      <c r="W21" s="1"/>
      <c r="X21" s="1"/>
      <c r="Y21" s="1"/>
      <c r="Z21" s="1"/>
    </row>
    <row r="22" spans="1:26" ht="12.75" customHeight="1" x14ac:dyDescent="0.2">
      <c r="A22" s="56">
        <v>43786</v>
      </c>
      <c r="B22" s="57">
        <v>77.05</v>
      </c>
      <c r="C22" s="58" t="s">
        <v>205</v>
      </c>
      <c r="D22" s="58" t="s">
        <v>207</v>
      </c>
      <c r="E22" s="59"/>
      <c r="F22" s="1"/>
      <c r="G22" s="1"/>
      <c r="H22" s="1"/>
      <c r="I22" s="1"/>
      <c r="J22" s="1"/>
      <c r="K22" s="1"/>
      <c r="L22" s="1"/>
      <c r="M22" s="1"/>
      <c r="N22" s="1"/>
      <c r="O22" s="1"/>
      <c r="P22" s="1"/>
      <c r="Q22" s="1"/>
      <c r="R22" s="1"/>
      <c r="S22" s="1"/>
      <c r="T22" s="1"/>
      <c r="U22" s="1"/>
      <c r="V22" s="1"/>
      <c r="W22" s="1"/>
      <c r="X22" s="1"/>
      <c r="Y22" s="1"/>
      <c r="Z22" s="1"/>
    </row>
    <row r="23" spans="1:26" ht="12.75" customHeight="1" x14ac:dyDescent="0.2">
      <c r="A23" s="65">
        <v>43812</v>
      </c>
      <c r="B23" s="57">
        <v>41.95</v>
      </c>
      <c r="C23" s="58" t="s">
        <v>205</v>
      </c>
      <c r="D23" s="58" t="s">
        <v>206</v>
      </c>
      <c r="E23" s="59"/>
      <c r="F23" s="1"/>
      <c r="G23" s="1"/>
      <c r="H23" s="1"/>
      <c r="I23" s="1"/>
      <c r="J23" s="1"/>
      <c r="K23" s="1"/>
      <c r="L23" s="1"/>
      <c r="M23" s="1"/>
      <c r="N23" s="1"/>
      <c r="O23" s="1"/>
      <c r="P23" s="1"/>
      <c r="Q23" s="1"/>
      <c r="R23" s="1"/>
      <c r="S23" s="1"/>
      <c r="T23" s="1"/>
      <c r="U23" s="1"/>
      <c r="V23" s="1"/>
      <c r="W23" s="1"/>
      <c r="X23" s="1"/>
      <c r="Y23" s="1"/>
      <c r="Z23" s="1"/>
    </row>
    <row r="24" spans="1:26" ht="12.75" customHeight="1" x14ac:dyDescent="0.2">
      <c r="A24" s="65">
        <v>43816</v>
      </c>
      <c r="B24" s="57">
        <v>74.53</v>
      </c>
      <c r="C24" s="58" t="s">
        <v>205</v>
      </c>
      <c r="D24" s="58" t="s">
        <v>207</v>
      </c>
      <c r="E24" s="59"/>
      <c r="F24" s="1"/>
      <c r="G24" s="1"/>
      <c r="H24" s="1"/>
      <c r="I24" s="1"/>
      <c r="J24" s="1"/>
      <c r="K24" s="1"/>
      <c r="L24" s="1"/>
      <c r="M24" s="1"/>
      <c r="N24" s="1"/>
      <c r="O24" s="1"/>
      <c r="P24" s="1"/>
      <c r="Q24" s="1"/>
      <c r="R24" s="1"/>
      <c r="S24" s="1"/>
      <c r="T24" s="1"/>
      <c r="U24" s="1"/>
      <c r="V24" s="1"/>
      <c r="W24" s="1"/>
      <c r="X24" s="1"/>
      <c r="Y24" s="1"/>
      <c r="Z24" s="1"/>
    </row>
    <row r="25" spans="1:26" ht="12.75" customHeight="1" x14ac:dyDescent="0.2">
      <c r="A25" s="65">
        <v>43843</v>
      </c>
      <c r="B25" s="57">
        <v>41.74</v>
      </c>
      <c r="C25" s="58" t="s">
        <v>205</v>
      </c>
      <c r="D25" s="58" t="s">
        <v>206</v>
      </c>
      <c r="E25" s="59"/>
      <c r="F25" s="1"/>
      <c r="G25" s="1"/>
      <c r="H25" s="1"/>
      <c r="I25" s="1"/>
      <c r="J25" s="1"/>
      <c r="K25" s="1"/>
      <c r="L25" s="1"/>
      <c r="M25" s="1"/>
      <c r="N25" s="1"/>
      <c r="O25" s="1"/>
      <c r="P25" s="1"/>
      <c r="Q25" s="1"/>
      <c r="R25" s="1"/>
      <c r="S25" s="1"/>
      <c r="T25" s="1"/>
      <c r="U25" s="1"/>
      <c r="V25" s="1"/>
      <c r="W25" s="1"/>
      <c r="X25" s="1"/>
      <c r="Y25" s="1"/>
      <c r="Z25" s="1"/>
    </row>
    <row r="26" spans="1:26" ht="12.75" customHeight="1" x14ac:dyDescent="0.2">
      <c r="A26" s="65">
        <v>43847</v>
      </c>
      <c r="B26" s="57">
        <v>74.2</v>
      </c>
      <c r="C26" s="58" t="s">
        <v>205</v>
      </c>
      <c r="D26" s="58" t="s">
        <v>207</v>
      </c>
      <c r="E26" s="59"/>
      <c r="F26" s="1"/>
      <c r="G26" s="1"/>
      <c r="H26" s="1"/>
      <c r="I26" s="1"/>
      <c r="J26" s="1"/>
      <c r="K26" s="1"/>
      <c r="L26" s="1"/>
      <c r="M26" s="1"/>
      <c r="N26" s="1"/>
      <c r="O26" s="1"/>
      <c r="P26" s="1"/>
      <c r="Q26" s="1"/>
      <c r="R26" s="1"/>
      <c r="S26" s="1"/>
      <c r="T26" s="1"/>
      <c r="U26" s="1"/>
      <c r="V26" s="1"/>
      <c r="W26" s="1"/>
      <c r="X26" s="1"/>
      <c r="Y26" s="1"/>
      <c r="Z26" s="1"/>
    </row>
    <row r="27" spans="1:26" ht="12.75" customHeight="1" x14ac:dyDescent="0.2">
      <c r="A27" s="65">
        <v>43874</v>
      </c>
      <c r="B27" s="57">
        <v>42.97</v>
      </c>
      <c r="C27" s="58" t="s">
        <v>205</v>
      </c>
      <c r="D27" s="58" t="s">
        <v>206</v>
      </c>
      <c r="E27" s="59"/>
      <c r="F27" s="1"/>
      <c r="G27" s="1"/>
      <c r="H27" s="1"/>
      <c r="I27" s="1"/>
      <c r="J27" s="1"/>
      <c r="K27" s="1"/>
      <c r="L27" s="1"/>
      <c r="M27" s="1"/>
      <c r="N27" s="1"/>
      <c r="O27" s="1"/>
      <c r="P27" s="1"/>
      <c r="Q27" s="1"/>
      <c r="R27" s="1"/>
      <c r="S27" s="1"/>
      <c r="T27" s="1"/>
      <c r="U27" s="1"/>
      <c r="V27" s="1"/>
      <c r="W27" s="1"/>
      <c r="X27" s="1"/>
      <c r="Y27" s="1"/>
      <c r="Z27" s="1"/>
    </row>
    <row r="28" spans="1:26" ht="12.75" customHeight="1" x14ac:dyDescent="0.2">
      <c r="A28" s="65">
        <v>43878</v>
      </c>
      <c r="B28" s="57">
        <v>76.45</v>
      </c>
      <c r="C28" s="58" t="s">
        <v>205</v>
      </c>
      <c r="D28" s="58" t="s">
        <v>207</v>
      </c>
      <c r="E28" s="59"/>
      <c r="F28" s="1"/>
      <c r="G28" s="1"/>
      <c r="H28" s="1"/>
      <c r="I28" s="1"/>
      <c r="J28" s="1"/>
      <c r="K28" s="1"/>
      <c r="L28" s="1"/>
      <c r="M28" s="1"/>
      <c r="N28" s="1"/>
      <c r="O28" s="1"/>
      <c r="P28" s="1"/>
      <c r="Q28" s="1"/>
      <c r="R28" s="1"/>
      <c r="S28" s="1"/>
      <c r="T28" s="1"/>
      <c r="U28" s="1"/>
      <c r="V28" s="1"/>
      <c r="W28" s="1"/>
      <c r="X28" s="1"/>
      <c r="Y28" s="1"/>
      <c r="Z28" s="1"/>
    </row>
    <row r="29" spans="1:26" ht="12.75" customHeight="1" x14ac:dyDescent="0.2">
      <c r="A29" s="65">
        <v>43884</v>
      </c>
      <c r="B29" s="57">
        <v>190</v>
      </c>
      <c r="C29" s="58" t="s">
        <v>211</v>
      </c>
      <c r="D29" s="58" t="s">
        <v>212</v>
      </c>
      <c r="E29" s="59"/>
      <c r="F29" s="1"/>
      <c r="G29" s="1"/>
      <c r="H29" s="1"/>
      <c r="I29" s="1"/>
      <c r="J29" s="1"/>
      <c r="K29" s="1"/>
      <c r="L29" s="1"/>
      <c r="M29" s="1"/>
      <c r="N29" s="1"/>
      <c r="O29" s="1"/>
      <c r="P29" s="1"/>
      <c r="Q29" s="1"/>
      <c r="R29" s="1"/>
      <c r="S29" s="1"/>
      <c r="T29" s="1"/>
      <c r="U29" s="1"/>
      <c r="V29" s="1"/>
      <c r="W29" s="1"/>
      <c r="X29" s="1"/>
      <c r="Y29" s="1"/>
      <c r="Z29" s="1"/>
    </row>
    <row r="30" spans="1:26" ht="12.75" customHeight="1" x14ac:dyDescent="0.2">
      <c r="A30" s="65">
        <v>43903</v>
      </c>
      <c r="B30" s="57">
        <v>45.9</v>
      </c>
      <c r="C30" s="58" t="s">
        <v>205</v>
      </c>
      <c r="D30" s="58" t="s">
        <v>206</v>
      </c>
      <c r="E30" s="59"/>
      <c r="F30" s="1"/>
      <c r="G30" s="1"/>
      <c r="H30" s="1"/>
      <c r="I30" s="1"/>
      <c r="J30" s="1"/>
      <c r="K30" s="1"/>
      <c r="L30" s="1"/>
      <c r="M30" s="1"/>
      <c r="N30" s="1"/>
      <c r="O30" s="1"/>
      <c r="P30" s="1"/>
      <c r="Q30" s="1"/>
      <c r="R30" s="1"/>
      <c r="S30" s="1"/>
      <c r="T30" s="1"/>
      <c r="U30" s="1"/>
      <c r="V30" s="1"/>
      <c r="W30" s="1"/>
      <c r="X30" s="1"/>
      <c r="Y30" s="1"/>
      <c r="Z30" s="1"/>
    </row>
    <row r="31" spans="1:26" ht="12.75" customHeight="1" x14ac:dyDescent="0.2">
      <c r="A31" s="65">
        <v>43907</v>
      </c>
      <c r="B31" s="57">
        <v>81.96</v>
      </c>
      <c r="C31" s="58" t="s">
        <v>205</v>
      </c>
      <c r="D31" s="58" t="s">
        <v>207</v>
      </c>
      <c r="E31" s="59"/>
      <c r="F31" s="1"/>
      <c r="G31" s="1"/>
      <c r="H31" s="1"/>
      <c r="I31" s="1"/>
      <c r="J31" s="1"/>
      <c r="K31" s="1"/>
      <c r="L31" s="1"/>
      <c r="M31" s="1"/>
      <c r="N31" s="1"/>
      <c r="O31" s="1"/>
      <c r="P31" s="1"/>
      <c r="Q31" s="1"/>
      <c r="R31" s="1"/>
      <c r="S31" s="1"/>
      <c r="T31" s="1"/>
      <c r="U31" s="1"/>
      <c r="V31" s="1"/>
      <c r="W31" s="1"/>
      <c r="X31" s="1"/>
      <c r="Y31" s="1"/>
      <c r="Z31" s="1"/>
    </row>
    <row r="32" spans="1:26" ht="12.75" customHeight="1" x14ac:dyDescent="0.2">
      <c r="A32" s="65">
        <v>43934</v>
      </c>
      <c r="B32" s="57">
        <v>45.58</v>
      </c>
      <c r="C32" s="58" t="s">
        <v>205</v>
      </c>
      <c r="D32" s="58" t="s">
        <v>206</v>
      </c>
      <c r="E32" s="59"/>
      <c r="F32" s="1"/>
      <c r="G32" s="1"/>
      <c r="H32" s="1"/>
      <c r="I32" s="1"/>
      <c r="J32" s="1"/>
      <c r="K32" s="1"/>
      <c r="L32" s="1"/>
      <c r="M32" s="1"/>
      <c r="N32" s="1"/>
      <c r="O32" s="1"/>
      <c r="P32" s="1"/>
      <c r="Q32" s="1"/>
      <c r="R32" s="1"/>
      <c r="S32" s="1"/>
      <c r="T32" s="1"/>
      <c r="U32" s="1"/>
      <c r="V32" s="1"/>
      <c r="W32" s="1"/>
      <c r="X32" s="1"/>
      <c r="Y32" s="1"/>
      <c r="Z32" s="1"/>
    </row>
    <row r="33" spans="1:26" ht="12.75" customHeight="1" x14ac:dyDescent="0.2">
      <c r="A33" s="65">
        <v>43938</v>
      </c>
      <c r="B33" s="57">
        <v>82.9</v>
      </c>
      <c r="C33" s="58" t="s">
        <v>205</v>
      </c>
      <c r="D33" s="58" t="s">
        <v>207</v>
      </c>
      <c r="E33" s="59"/>
      <c r="F33" s="1"/>
      <c r="G33" s="1"/>
      <c r="H33" s="1"/>
      <c r="I33" s="1"/>
      <c r="J33" s="1"/>
      <c r="K33" s="1"/>
      <c r="L33" s="1"/>
      <c r="M33" s="1"/>
      <c r="N33" s="1"/>
      <c r="O33" s="1"/>
      <c r="P33" s="1"/>
      <c r="Q33" s="1"/>
      <c r="R33" s="1"/>
      <c r="S33" s="1"/>
      <c r="T33" s="1"/>
      <c r="U33" s="1"/>
      <c r="V33" s="1"/>
      <c r="W33" s="1"/>
      <c r="X33" s="1"/>
      <c r="Y33" s="1"/>
      <c r="Z33" s="1"/>
    </row>
    <row r="34" spans="1:26" ht="12.75" customHeight="1" x14ac:dyDescent="0.2">
      <c r="A34" s="65">
        <v>43957</v>
      </c>
      <c r="B34" s="57">
        <v>219.5</v>
      </c>
      <c r="C34" s="58" t="s">
        <v>213</v>
      </c>
      <c r="D34" s="58" t="s">
        <v>214</v>
      </c>
      <c r="E34" s="59"/>
      <c r="F34" s="1"/>
      <c r="G34" s="1"/>
      <c r="H34" s="1"/>
      <c r="I34" s="1"/>
      <c r="J34" s="1"/>
      <c r="K34" s="1"/>
      <c r="L34" s="1"/>
      <c r="M34" s="1"/>
      <c r="N34" s="1"/>
      <c r="O34" s="1"/>
      <c r="P34" s="1"/>
      <c r="Q34" s="1"/>
      <c r="R34" s="1"/>
      <c r="S34" s="1"/>
      <c r="T34" s="1"/>
      <c r="U34" s="1"/>
      <c r="V34" s="1"/>
      <c r="W34" s="1"/>
      <c r="X34" s="1"/>
      <c r="Y34" s="1"/>
      <c r="Z34" s="1"/>
    </row>
    <row r="35" spans="1:26" ht="12.75" customHeight="1" x14ac:dyDescent="0.2">
      <c r="A35" s="65">
        <v>43964</v>
      </c>
      <c r="B35" s="57">
        <v>46.19</v>
      </c>
      <c r="C35" s="58" t="s">
        <v>205</v>
      </c>
      <c r="D35" s="58" t="s">
        <v>206</v>
      </c>
      <c r="E35" s="59"/>
      <c r="F35" s="1"/>
      <c r="G35" s="1"/>
      <c r="H35" s="1"/>
      <c r="I35" s="1"/>
      <c r="J35" s="1"/>
      <c r="K35" s="1"/>
      <c r="L35" s="1"/>
      <c r="M35" s="1"/>
      <c r="N35" s="1"/>
      <c r="O35" s="1"/>
      <c r="P35" s="1"/>
      <c r="Q35" s="1"/>
      <c r="R35" s="1"/>
      <c r="S35" s="1"/>
      <c r="T35" s="1"/>
      <c r="U35" s="1"/>
      <c r="V35" s="1"/>
      <c r="W35" s="1"/>
      <c r="X35" s="1"/>
      <c r="Y35" s="1"/>
      <c r="Z35" s="1"/>
    </row>
    <row r="36" spans="1:26" ht="12.75" customHeight="1" x14ac:dyDescent="0.2">
      <c r="A36" s="65">
        <v>43968</v>
      </c>
      <c r="B36" s="57">
        <v>82.91</v>
      </c>
      <c r="C36" s="58" t="s">
        <v>205</v>
      </c>
      <c r="D36" s="58" t="s">
        <v>207</v>
      </c>
      <c r="E36" s="59"/>
      <c r="F36" s="1"/>
      <c r="G36" s="1"/>
      <c r="H36" s="1"/>
      <c r="I36" s="1"/>
      <c r="J36" s="1"/>
      <c r="K36" s="1"/>
      <c r="L36" s="1"/>
      <c r="M36" s="1"/>
      <c r="N36" s="1"/>
      <c r="O36" s="1"/>
      <c r="P36" s="1"/>
      <c r="Q36" s="1"/>
      <c r="R36" s="1"/>
      <c r="S36" s="1"/>
      <c r="T36" s="1"/>
      <c r="U36" s="1"/>
      <c r="V36" s="1"/>
      <c r="W36" s="1"/>
      <c r="X36" s="1"/>
      <c r="Y36" s="1"/>
      <c r="Z36" s="1"/>
    </row>
    <row r="37" spans="1:26" ht="12.75" customHeight="1" x14ac:dyDescent="0.2">
      <c r="A37" s="65">
        <v>43951</v>
      </c>
      <c r="B37" s="57">
        <v>155</v>
      </c>
      <c r="C37" s="58" t="s">
        <v>215</v>
      </c>
      <c r="D37" s="58" t="s">
        <v>216</v>
      </c>
      <c r="E37" s="59"/>
      <c r="F37" s="1"/>
      <c r="G37" s="1"/>
      <c r="H37" s="1"/>
      <c r="I37" s="1"/>
      <c r="J37" s="1"/>
      <c r="K37" s="1"/>
      <c r="L37" s="1"/>
      <c r="M37" s="1"/>
      <c r="N37" s="1"/>
      <c r="O37" s="1"/>
      <c r="P37" s="1"/>
      <c r="Q37" s="1"/>
      <c r="R37" s="1"/>
      <c r="S37" s="1"/>
      <c r="T37" s="1"/>
      <c r="U37" s="1"/>
      <c r="V37" s="1"/>
      <c r="W37" s="1"/>
      <c r="X37" s="1"/>
      <c r="Y37" s="1"/>
      <c r="Z37" s="1"/>
    </row>
    <row r="38" spans="1:26" ht="12.75" customHeight="1" x14ac:dyDescent="0.2">
      <c r="A38" s="65">
        <v>43951</v>
      </c>
      <c r="B38" s="57">
        <v>622.80999999999995</v>
      </c>
      <c r="C38" s="58" t="s">
        <v>215</v>
      </c>
      <c r="D38" s="58" t="s">
        <v>217</v>
      </c>
      <c r="E38" s="59"/>
      <c r="F38" s="1"/>
      <c r="G38" s="1"/>
      <c r="H38" s="1"/>
      <c r="I38" s="1"/>
      <c r="J38" s="1"/>
      <c r="K38" s="1"/>
      <c r="L38" s="1"/>
      <c r="M38" s="1"/>
      <c r="N38" s="1"/>
      <c r="O38" s="1"/>
      <c r="P38" s="1"/>
      <c r="Q38" s="1"/>
      <c r="R38" s="1"/>
      <c r="S38" s="1"/>
      <c r="T38" s="1"/>
      <c r="U38" s="1"/>
      <c r="V38" s="1"/>
      <c r="W38" s="1"/>
      <c r="X38" s="1"/>
      <c r="Y38" s="1"/>
      <c r="Z38" s="1"/>
    </row>
    <row r="39" spans="1:26" ht="12.75" customHeight="1" x14ac:dyDescent="0.2">
      <c r="A39" s="65">
        <v>43995</v>
      </c>
      <c r="B39" s="57">
        <v>43.19</v>
      </c>
      <c r="C39" s="58" t="s">
        <v>205</v>
      </c>
      <c r="D39" s="58" t="s">
        <v>206</v>
      </c>
      <c r="E39" s="59"/>
      <c r="F39" s="1"/>
      <c r="G39" s="1"/>
      <c r="H39" s="1"/>
      <c r="I39" s="1"/>
      <c r="J39" s="1"/>
      <c r="K39" s="1"/>
      <c r="L39" s="1"/>
      <c r="M39" s="1"/>
      <c r="N39" s="1"/>
      <c r="O39" s="1"/>
      <c r="P39" s="1"/>
      <c r="Q39" s="1"/>
      <c r="R39" s="1"/>
      <c r="S39" s="1"/>
      <c r="T39" s="1"/>
      <c r="U39" s="1"/>
      <c r="V39" s="1"/>
      <c r="W39" s="1"/>
      <c r="X39" s="1"/>
      <c r="Y39" s="1"/>
      <c r="Z39" s="1"/>
    </row>
    <row r="40" spans="1:26" ht="12.75" customHeight="1" x14ac:dyDescent="0.2">
      <c r="A40" s="65">
        <v>43999</v>
      </c>
      <c r="B40" s="57">
        <v>76.55</v>
      </c>
      <c r="C40" s="58" t="s">
        <v>205</v>
      </c>
      <c r="D40" s="58" t="s">
        <v>207</v>
      </c>
      <c r="E40" s="59"/>
      <c r="F40" s="1"/>
      <c r="G40" s="1"/>
      <c r="H40" s="1"/>
      <c r="I40" s="1"/>
      <c r="J40" s="1"/>
      <c r="K40" s="1"/>
      <c r="L40" s="1"/>
      <c r="M40" s="1"/>
      <c r="N40" s="1"/>
      <c r="O40" s="1"/>
      <c r="P40" s="1"/>
      <c r="Q40" s="1"/>
      <c r="R40" s="1"/>
      <c r="S40" s="1"/>
      <c r="T40" s="1"/>
      <c r="U40" s="1"/>
      <c r="V40" s="1"/>
      <c r="W40" s="1"/>
      <c r="X40" s="1"/>
      <c r="Y40" s="1"/>
      <c r="Z40" s="1"/>
    </row>
    <row r="41" spans="1:26" ht="12.75" customHeight="1" x14ac:dyDescent="0.2">
      <c r="A41" s="65"/>
      <c r="B41" s="57"/>
      <c r="C41" s="58"/>
      <c r="D41" s="58"/>
      <c r="E41" s="59"/>
      <c r="F41" s="1"/>
      <c r="G41" s="1"/>
      <c r="H41" s="1"/>
      <c r="I41" s="1"/>
      <c r="J41" s="1"/>
      <c r="K41" s="1"/>
      <c r="L41" s="1"/>
      <c r="M41" s="1"/>
      <c r="N41" s="1"/>
      <c r="O41" s="1"/>
      <c r="P41" s="1"/>
      <c r="Q41" s="1"/>
      <c r="R41" s="1"/>
      <c r="S41" s="1"/>
      <c r="T41" s="1"/>
      <c r="U41" s="1"/>
      <c r="V41" s="1"/>
      <c r="W41" s="1"/>
      <c r="X41" s="1"/>
      <c r="Y41" s="1"/>
      <c r="Z41" s="1"/>
    </row>
    <row r="42" spans="1:26" ht="12.75" customHeight="1" x14ac:dyDescent="0.2">
      <c r="A42" s="65"/>
      <c r="B42" s="57"/>
      <c r="C42" s="58"/>
      <c r="D42" s="58"/>
      <c r="E42" s="59"/>
      <c r="F42" s="1"/>
      <c r="G42" s="1"/>
      <c r="H42" s="1"/>
      <c r="I42" s="1"/>
      <c r="J42" s="1"/>
      <c r="K42" s="1"/>
      <c r="L42" s="1"/>
      <c r="M42" s="1"/>
      <c r="N42" s="1"/>
      <c r="O42" s="1"/>
      <c r="P42" s="1"/>
      <c r="Q42" s="1"/>
      <c r="R42" s="1"/>
      <c r="S42" s="1"/>
      <c r="T42" s="1"/>
      <c r="U42" s="1"/>
      <c r="V42" s="1"/>
      <c r="W42" s="1"/>
      <c r="X42" s="1"/>
      <c r="Y42" s="1"/>
      <c r="Z42" s="1"/>
    </row>
    <row r="43" spans="1:26" ht="12.75" customHeight="1" x14ac:dyDescent="0.2">
      <c r="A43" s="65"/>
      <c r="B43" s="57"/>
      <c r="C43" s="58"/>
      <c r="D43" s="58"/>
      <c r="E43" s="59"/>
      <c r="F43" s="1"/>
      <c r="G43" s="1"/>
      <c r="H43" s="1"/>
      <c r="I43" s="1"/>
      <c r="J43" s="1"/>
      <c r="K43" s="1"/>
      <c r="L43" s="1"/>
      <c r="M43" s="1"/>
      <c r="N43" s="1"/>
      <c r="O43" s="1"/>
      <c r="P43" s="1"/>
      <c r="Q43" s="1"/>
      <c r="R43" s="1"/>
      <c r="S43" s="1"/>
      <c r="T43" s="1"/>
      <c r="U43" s="1"/>
      <c r="V43" s="1"/>
      <c r="W43" s="1"/>
      <c r="X43" s="1"/>
      <c r="Y43" s="1"/>
      <c r="Z43" s="1"/>
    </row>
    <row r="44" spans="1:26" ht="12.75" customHeight="1" x14ac:dyDescent="0.2">
      <c r="A44" s="65"/>
      <c r="B44" s="57"/>
      <c r="C44" s="58"/>
      <c r="D44" s="58"/>
      <c r="E44" s="59"/>
      <c r="F44" s="1"/>
      <c r="G44" s="1"/>
      <c r="H44" s="1"/>
      <c r="I44" s="1"/>
      <c r="J44" s="1"/>
      <c r="K44" s="1"/>
      <c r="L44" s="1"/>
      <c r="M44" s="1"/>
      <c r="N44" s="1"/>
      <c r="O44" s="1"/>
      <c r="P44" s="1"/>
      <c r="Q44" s="1"/>
      <c r="R44" s="1"/>
      <c r="S44" s="1"/>
      <c r="T44" s="1"/>
      <c r="U44" s="1"/>
      <c r="V44" s="1"/>
      <c r="W44" s="1"/>
      <c r="X44" s="1"/>
      <c r="Y44" s="1"/>
      <c r="Z44" s="1"/>
    </row>
    <row r="45" spans="1:26" ht="12.75" customHeight="1" x14ac:dyDescent="0.2">
      <c r="A45" s="65"/>
      <c r="B45" s="57"/>
      <c r="C45" s="58"/>
      <c r="D45" s="58"/>
      <c r="E45" s="59"/>
      <c r="F45" s="1"/>
      <c r="G45" s="1"/>
      <c r="H45" s="1"/>
      <c r="I45" s="1"/>
      <c r="J45" s="1"/>
      <c r="K45" s="1"/>
      <c r="L45" s="1"/>
      <c r="M45" s="1"/>
      <c r="N45" s="1"/>
      <c r="O45" s="1"/>
      <c r="P45" s="1"/>
      <c r="Q45" s="1"/>
      <c r="R45" s="1"/>
      <c r="S45" s="1"/>
      <c r="T45" s="1"/>
      <c r="U45" s="1"/>
      <c r="V45" s="1"/>
      <c r="W45" s="1"/>
      <c r="X45" s="1"/>
      <c r="Y45" s="1"/>
      <c r="Z45" s="1"/>
    </row>
    <row r="46" spans="1:26" ht="12.75" customHeight="1" x14ac:dyDescent="0.2">
      <c r="A46" s="65"/>
      <c r="B46" s="57"/>
      <c r="C46" s="58"/>
      <c r="D46" s="58"/>
      <c r="E46" s="59"/>
      <c r="F46" s="1"/>
      <c r="G46" s="1"/>
      <c r="H46" s="1"/>
      <c r="I46" s="1"/>
      <c r="J46" s="1"/>
      <c r="K46" s="1"/>
      <c r="L46" s="1"/>
      <c r="M46" s="1"/>
      <c r="N46" s="1"/>
      <c r="O46" s="1"/>
      <c r="P46" s="1"/>
      <c r="Q46" s="1"/>
      <c r="R46" s="1"/>
      <c r="S46" s="1"/>
      <c r="T46" s="1"/>
      <c r="U46" s="1"/>
      <c r="V46" s="1"/>
      <c r="W46" s="1"/>
      <c r="X46" s="1"/>
      <c r="Y46" s="1"/>
      <c r="Z46" s="1"/>
    </row>
    <row r="47" spans="1:26" ht="12.75" customHeight="1" x14ac:dyDescent="0.2">
      <c r="A47" s="65"/>
      <c r="B47" s="57"/>
      <c r="C47" s="58"/>
      <c r="D47" s="58"/>
      <c r="E47" s="59"/>
      <c r="F47" s="1"/>
      <c r="G47" s="1"/>
      <c r="H47" s="1"/>
      <c r="I47" s="1"/>
      <c r="J47" s="1"/>
      <c r="K47" s="1"/>
      <c r="L47" s="1"/>
      <c r="M47" s="1"/>
      <c r="N47" s="1"/>
      <c r="O47" s="1"/>
      <c r="P47" s="1"/>
      <c r="Q47" s="1"/>
      <c r="R47" s="1"/>
      <c r="S47" s="1"/>
      <c r="T47" s="1"/>
      <c r="U47" s="1"/>
      <c r="V47" s="1"/>
      <c r="W47" s="1"/>
      <c r="X47" s="1"/>
      <c r="Y47" s="1"/>
      <c r="Z47" s="1"/>
    </row>
    <row r="48" spans="1:26" ht="12.75" customHeight="1" x14ac:dyDescent="0.2">
      <c r="A48" s="65"/>
      <c r="B48" s="57"/>
      <c r="C48" s="58"/>
      <c r="D48" s="58"/>
      <c r="E48" s="59"/>
      <c r="F48" s="1"/>
      <c r="G48" s="1"/>
      <c r="H48" s="1"/>
      <c r="I48" s="1"/>
      <c r="J48" s="1"/>
      <c r="K48" s="1"/>
      <c r="L48" s="1"/>
      <c r="M48" s="1"/>
      <c r="N48" s="1"/>
      <c r="O48" s="1"/>
      <c r="P48" s="1"/>
      <c r="Q48" s="1"/>
      <c r="R48" s="1"/>
      <c r="S48" s="1"/>
      <c r="T48" s="1"/>
      <c r="U48" s="1"/>
      <c r="V48" s="1"/>
      <c r="W48" s="1"/>
      <c r="X48" s="1"/>
      <c r="Y48" s="1"/>
      <c r="Z48" s="1"/>
    </row>
    <row r="49" spans="1:26" ht="12.75" customHeight="1" x14ac:dyDescent="0.2">
      <c r="A49" s="65"/>
      <c r="B49" s="57"/>
      <c r="C49" s="58"/>
      <c r="D49" s="58"/>
      <c r="E49" s="59"/>
      <c r="F49" s="1"/>
      <c r="G49" s="1"/>
      <c r="H49" s="1"/>
      <c r="I49" s="1"/>
      <c r="J49" s="1"/>
      <c r="K49" s="1"/>
      <c r="L49" s="1"/>
      <c r="M49" s="1"/>
      <c r="N49" s="1"/>
      <c r="O49" s="1"/>
      <c r="P49" s="1"/>
      <c r="Q49" s="1"/>
      <c r="R49" s="1"/>
      <c r="S49" s="1"/>
      <c r="T49" s="1"/>
      <c r="U49" s="1"/>
      <c r="V49" s="1"/>
      <c r="W49" s="1"/>
      <c r="X49" s="1"/>
      <c r="Y49" s="1"/>
      <c r="Z49" s="1"/>
    </row>
    <row r="50" spans="1:26" ht="12.75" customHeight="1" x14ac:dyDescent="0.2">
      <c r="A50" s="65"/>
      <c r="B50" s="57"/>
      <c r="C50" s="58"/>
      <c r="D50" s="58"/>
      <c r="E50" s="59"/>
      <c r="F50" s="1"/>
      <c r="G50" s="1"/>
      <c r="H50" s="1"/>
      <c r="I50" s="1"/>
      <c r="J50" s="1"/>
      <c r="K50" s="1"/>
      <c r="L50" s="1"/>
      <c r="M50" s="1"/>
      <c r="N50" s="1"/>
      <c r="O50" s="1"/>
      <c r="P50" s="1"/>
      <c r="Q50" s="1"/>
      <c r="R50" s="1"/>
      <c r="S50" s="1"/>
      <c r="T50" s="1"/>
      <c r="U50" s="1"/>
      <c r="V50" s="1"/>
      <c r="W50" s="1"/>
      <c r="X50" s="1"/>
      <c r="Y50" s="1"/>
      <c r="Z50" s="1"/>
    </row>
    <row r="51" spans="1:26" ht="12.75" customHeight="1" x14ac:dyDescent="0.2">
      <c r="A51" s="65"/>
      <c r="B51" s="57"/>
      <c r="C51" s="58"/>
      <c r="D51" s="58"/>
      <c r="E51" s="59"/>
      <c r="F51" s="1"/>
      <c r="G51" s="1"/>
      <c r="H51" s="1"/>
      <c r="I51" s="1"/>
      <c r="J51" s="1"/>
      <c r="K51" s="1"/>
      <c r="L51" s="1"/>
      <c r="M51" s="1"/>
      <c r="N51" s="1"/>
      <c r="O51" s="1"/>
      <c r="P51" s="1"/>
      <c r="Q51" s="1"/>
      <c r="R51" s="1"/>
      <c r="S51" s="1"/>
      <c r="T51" s="1"/>
      <c r="U51" s="1"/>
      <c r="V51" s="1"/>
      <c r="W51" s="1"/>
      <c r="X51" s="1"/>
      <c r="Y51" s="1"/>
      <c r="Z51" s="1"/>
    </row>
    <row r="52" spans="1:26" ht="12.75" customHeight="1" x14ac:dyDescent="0.2">
      <c r="A52" s="65"/>
      <c r="B52" s="57"/>
      <c r="C52" s="58"/>
      <c r="D52" s="58"/>
      <c r="E52" s="59"/>
      <c r="F52" s="1"/>
      <c r="G52" s="1"/>
      <c r="H52" s="1"/>
      <c r="I52" s="1"/>
      <c r="J52" s="1"/>
      <c r="K52" s="1"/>
      <c r="L52" s="1"/>
      <c r="M52" s="1"/>
      <c r="N52" s="1"/>
      <c r="O52" s="1"/>
      <c r="P52" s="1"/>
      <c r="Q52" s="1"/>
      <c r="R52" s="1"/>
      <c r="S52" s="1"/>
      <c r="T52" s="1"/>
      <c r="U52" s="1"/>
      <c r="V52" s="1"/>
      <c r="W52" s="1"/>
      <c r="X52" s="1"/>
      <c r="Y52" s="1"/>
      <c r="Z52" s="1"/>
    </row>
    <row r="53" spans="1:26" ht="12.75" customHeight="1" x14ac:dyDescent="0.2">
      <c r="A53" s="65"/>
      <c r="B53" s="57"/>
      <c r="C53" s="58"/>
      <c r="D53" s="58"/>
      <c r="E53" s="59"/>
      <c r="F53" s="1"/>
      <c r="G53" s="1"/>
      <c r="H53" s="1"/>
      <c r="I53" s="1"/>
      <c r="J53" s="1"/>
      <c r="K53" s="1"/>
      <c r="L53" s="1"/>
      <c r="M53" s="1"/>
      <c r="N53" s="1"/>
      <c r="O53" s="1"/>
      <c r="P53" s="1"/>
      <c r="Q53" s="1"/>
      <c r="R53" s="1"/>
      <c r="S53" s="1"/>
      <c r="T53" s="1"/>
      <c r="U53" s="1"/>
      <c r="V53" s="1"/>
      <c r="W53" s="1"/>
      <c r="X53" s="1"/>
      <c r="Y53" s="1"/>
      <c r="Z53" s="1"/>
    </row>
    <row r="54" spans="1:26" ht="12.75" customHeight="1" x14ac:dyDescent="0.2">
      <c r="A54" s="65"/>
      <c r="B54" s="57"/>
      <c r="C54" s="58"/>
      <c r="D54" s="58"/>
      <c r="E54" s="59"/>
      <c r="F54" s="1"/>
      <c r="G54" s="1"/>
      <c r="H54" s="1"/>
      <c r="I54" s="1"/>
      <c r="J54" s="1"/>
      <c r="K54" s="1"/>
      <c r="L54" s="1"/>
      <c r="M54" s="1"/>
      <c r="N54" s="1"/>
      <c r="O54" s="1"/>
      <c r="P54" s="1"/>
      <c r="Q54" s="1"/>
      <c r="R54" s="1"/>
      <c r="S54" s="1"/>
      <c r="T54" s="1"/>
      <c r="U54" s="1"/>
      <c r="V54" s="1"/>
      <c r="W54" s="1"/>
      <c r="X54" s="1"/>
      <c r="Y54" s="1"/>
      <c r="Z54" s="1"/>
    </row>
    <row r="55" spans="1:26" ht="12.75" customHeight="1" x14ac:dyDescent="0.2">
      <c r="A55" s="65"/>
      <c r="B55" s="57"/>
      <c r="C55" s="58"/>
      <c r="D55" s="58"/>
      <c r="E55" s="59"/>
      <c r="F55" s="1"/>
      <c r="G55" s="1"/>
      <c r="H55" s="1"/>
      <c r="I55" s="1"/>
      <c r="J55" s="1"/>
      <c r="K55" s="1"/>
      <c r="L55" s="1"/>
      <c r="M55" s="1"/>
      <c r="N55" s="1"/>
      <c r="O55" s="1"/>
      <c r="P55" s="1"/>
      <c r="Q55" s="1"/>
      <c r="R55" s="1"/>
      <c r="S55" s="1"/>
      <c r="T55" s="1"/>
      <c r="U55" s="1"/>
      <c r="V55" s="1"/>
      <c r="W55" s="1"/>
      <c r="X55" s="1"/>
      <c r="Y55" s="1"/>
      <c r="Z55" s="1"/>
    </row>
    <row r="56" spans="1:26" ht="12.75" customHeight="1" x14ac:dyDescent="0.2">
      <c r="A56" s="65"/>
      <c r="B56" s="57"/>
      <c r="C56" s="58"/>
      <c r="D56" s="58"/>
      <c r="E56" s="59"/>
      <c r="F56" s="1"/>
      <c r="G56" s="1"/>
      <c r="H56" s="1"/>
      <c r="I56" s="1"/>
      <c r="J56" s="1"/>
      <c r="K56" s="1"/>
      <c r="L56" s="1"/>
      <c r="M56" s="1"/>
      <c r="N56" s="1"/>
      <c r="O56" s="1"/>
      <c r="P56" s="1"/>
      <c r="Q56" s="1"/>
      <c r="R56" s="1"/>
      <c r="S56" s="1"/>
      <c r="T56" s="1"/>
      <c r="U56" s="1"/>
      <c r="V56" s="1"/>
      <c r="W56" s="1"/>
      <c r="X56" s="1"/>
      <c r="Y56" s="1"/>
      <c r="Z56" s="1"/>
    </row>
    <row r="57" spans="1:26" ht="12.75" customHeight="1" x14ac:dyDescent="0.2">
      <c r="A57" s="65"/>
      <c r="B57" s="57"/>
      <c r="C57" s="58"/>
      <c r="D57" s="58"/>
      <c r="E57" s="59"/>
      <c r="F57" s="1"/>
      <c r="G57" s="1"/>
      <c r="H57" s="1"/>
      <c r="I57" s="1"/>
      <c r="J57" s="1"/>
      <c r="K57" s="1"/>
      <c r="L57" s="1"/>
      <c r="M57" s="1"/>
      <c r="N57" s="1"/>
      <c r="O57" s="1"/>
      <c r="P57" s="1"/>
      <c r="Q57" s="1"/>
      <c r="R57" s="1"/>
      <c r="S57" s="1"/>
      <c r="T57" s="1"/>
      <c r="U57" s="1"/>
      <c r="V57" s="1"/>
      <c r="W57" s="1"/>
      <c r="X57" s="1"/>
      <c r="Y57" s="1"/>
      <c r="Z57" s="1"/>
    </row>
    <row r="58" spans="1:26" ht="12.75" customHeight="1" x14ac:dyDescent="0.2">
      <c r="A58" s="65"/>
      <c r="B58" s="57"/>
      <c r="C58" s="58"/>
      <c r="D58" s="58"/>
      <c r="E58" s="59"/>
      <c r="F58" s="1"/>
      <c r="G58" s="1"/>
      <c r="H58" s="1"/>
      <c r="I58" s="1"/>
      <c r="J58" s="1"/>
      <c r="K58" s="1"/>
      <c r="L58" s="1"/>
      <c r="M58" s="1"/>
      <c r="N58" s="1"/>
      <c r="O58" s="1"/>
      <c r="P58" s="1"/>
      <c r="Q58" s="1"/>
      <c r="R58" s="1"/>
      <c r="S58" s="1"/>
      <c r="T58" s="1"/>
      <c r="U58" s="1"/>
      <c r="V58" s="1"/>
      <c r="W58" s="1"/>
      <c r="X58" s="1"/>
      <c r="Y58" s="1"/>
      <c r="Z58" s="1"/>
    </row>
    <row r="59" spans="1:26" ht="12.75" customHeight="1" x14ac:dyDescent="0.2">
      <c r="A59" s="65"/>
      <c r="B59" s="57"/>
      <c r="C59" s="58"/>
      <c r="D59" s="58"/>
      <c r="E59" s="59"/>
      <c r="F59" s="1"/>
      <c r="G59" s="1"/>
      <c r="H59" s="1"/>
      <c r="I59" s="1"/>
      <c r="J59" s="1"/>
      <c r="K59" s="1"/>
      <c r="L59" s="1"/>
      <c r="M59" s="1"/>
      <c r="N59" s="1"/>
      <c r="O59" s="1"/>
      <c r="P59" s="1"/>
      <c r="Q59" s="1"/>
      <c r="R59" s="1"/>
      <c r="S59" s="1"/>
      <c r="T59" s="1"/>
      <c r="U59" s="1"/>
      <c r="V59" s="1"/>
      <c r="W59" s="1"/>
      <c r="X59" s="1"/>
      <c r="Y59" s="1"/>
      <c r="Z59" s="1"/>
    </row>
    <row r="60" spans="1:26" ht="12.75" customHeight="1" x14ac:dyDescent="0.2">
      <c r="A60" s="65"/>
      <c r="B60" s="57"/>
      <c r="C60" s="58"/>
      <c r="D60" s="58"/>
      <c r="E60" s="59"/>
      <c r="F60" s="1"/>
      <c r="G60" s="1"/>
      <c r="H60" s="1"/>
      <c r="I60" s="1"/>
      <c r="J60" s="1"/>
      <c r="K60" s="1"/>
      <c r="L60" s="1"/>
      <c r="M60" s="1"/>
      <c r="N60" s="1"/>
      <c r="O60" s="1"/>
      <c r="P60" s="1"/>
      <c r="Q60" s="1"/>
      <c r="R60" s="1"/>
      <c r="S60" s="1"/>
      <c r="T60" s="1"/>
      <c r="U60" s="1"/>
      <c r="V60" s="1"/>
      <c r="W60" s="1"/>
      <c r="X60" s="1"/>
      <c r="Y60" s="1"/>
      <c r="Z60" s="1"/>
    </row>
    <row r="61" spans="1:26" ht="12.75" customHeight="1" x14ac:dyDescent="0.2">
      <c r="A61" s="65"/>
      <c r="B61" s="57"/>
      <c r="C61" s="58"/>
      <c r="D61" s="58"/>
      <c r="E61" s="59"/>
      <c r="F61" s="1"/>
      <c r="G61" s="1"/>
      <c r="H61" s="1"/>
      <c r="I61" s="1"/>
      <c r="J61" s="1"/>
      <c r="K61" s="1"/>
      <c r="L61" s="1"/>
      <c r="M61" s="1"/>
      <c r="N61" s="1"/>
      <c r="O61" s="1"/>
      <c r="P61" s="1"/>
      <c r="Q61" s="1"/>
      <c r="R61" s="1"/>
      <c r="S61" s="1"/>
      <c r="T61" s="1"/>
      <c r="U61" s="1"/>
      <c r="V61" s="1"/>
      <c r="W61" s="1"/>
      <c r="X61" s="1"/>
      <c r="Y61" s="1"/>
      <c r="Z61" s="1"/>
    </row>
    <row r="62" spans="1:26" ht="12.75" customHeight="1" x14ac:dyDescent="0.2">
      <c r="A62" s="65"/>
      <c r="B62" s="57"/>
      <c r="C62" s="58"/>
      <c r="D62" s="58"/>
      <c r="E62" s="59"/>
      <c r="F62" s="1"/>
      <c r="G62" s="1"/>
      <c r="H62" s="1"/>
      <c r="I62" s="1"/>
      <c r="J62" s="1"/>
      <c r="K62" s="1"/>
      <c r="L62" s="1"/>
      <c r="M62" s="1"/>
      <c r="N62" s="1"/>
      <c r="O62" s="1"/>
      <c r="P62" s="1"/>
      <c r="Q62" s="1"/>
      <c r="R62" s="1"/>
      <c r="S62" s="1"/>
      <c r="T62" s="1"/>
      <c r="U62" s="1"/>
      <c r="V62" s="1"/>
      <c r="W62" s="1"/>
      <c r="X62" s="1"/>
      <c r="Y62" s="1"/>
      <c r="Z62" s="1"/>
    </row>
    <row r="63" spans="1:26" ht="12.75" hidden="1" customHeight="1" x14ac:dyDescent="0.2">
      <c r="A63" s="65"/>
      <c r="B63" s="57"/>
      <c r="C63" s="58"/>
      <c r="D63" s="58"/>
      <c r="E63" s="59"/>
      <c r="F63" s="1"/>
      <c r="G63" s="1"/>
      <c r="H63" s="1"/>
      <c r="I63" s="1"/>
      <c r="J63" s="1"/>
      <c r="K63" s="1"/>
      <c r="L63" s="1"/>
      <c r="M63" s="1"/>
      <c r="N63" s="1"/>
      <c r="O63" s="1"/>
      <c r="P63" s="1"/>
      <c r="Q63" s="1"/>
      <c r="R63" s="1"/>
      <c r="S63" s="1"/>
      <c r="T63" s="1"/>
      <c r="U63" s="1"/>
      <c r="V63" s="1"/>
      <c r="W63" s="1"/>
      <c r="X63" s="1"/>
      <c r="Y63" s="1"/>
      <c r="Z63" s="1"/>
    </row>
    <row r="64" spans="1:26" ht="34.5" customHeight="1" x14ac:dyDescent="0.2">
      <c r="A64" s="83" t="s">
        <v>218</v>
      </c>
      <c r="B64" s="84">
        <f>SUM(B11:B63)</f>
        <v>2741.2900000000004</v>
      </c>
      <c r="C64" s="85" t="str">
        <f>IF(SUBTOTAL(3,B11:B63)=SUBTOTAL(103,B11:B63),'Summary and sign-off'!$A$47,'Summary and sign-off'!$A$48)</f>
        <v>Check - there are no hidden rows with data</v>
      </c>
      <c r="D64" s="120" t="str">
        <f>IF('Summary and sign-off'!F58='Summary and sign-off'!F53,'Summary and sign-off'!A50,'Summary and sign-off'!A49)</f>
        <v>Check - each entry provides sufficient information</v>
      </c>
      <c r="E64" s="112"/>
      <c r="F64" s="1"/>
      <c r="G64" s="1"/>
      <c r="H64" s="1"/>
      <c r="I64" s="1"/>
      <c r="J64" s="1"/>
      <c r="K64" s="1"/>
      <c r="L64" s="1"/>
      <c r="M64" s="1"/>
      <c r="N64" s="1"/>
      <c r="O64" s="1"/>
      <c r="P64" s="1"/>
      <c r="Q64" s="1"/>
      <c r="R64" s="1"/>
      <c r="S64" s="1"/>
      <c r="T64" s="1"/>
      <c r="U64" s="1"/>
      <c r="V64" s="1"/>
      <c r="W64" s="1"/>
      <c r="X64" s="1"/>
      <c r="Y64" s="1"/>
      <c r="Z64" s="1"/>
    </row>
    <row r="65" spans="1:26" ht="13.5" customHeight="1" x14ac:dyDescent="0.2">
      <c r="A65" s="1"/>
      <c r="B65" s="2"/>
      <c r="C65" s="2"/>
      <c r="D65" s="2"/>
      <c r="E65" s="2"/>
      <c r="F65" s="1"/>
      <c r="G65" s="1"/>
      <c r="H65" s="1"/>
      <c r="I65" s="1"/>
      <c r="J65" s="1"/>
      <c r="K65" s="1"/>
      <c r="L65" s="1"/>
      <c r="M65" s="1"/>
      <c r="N65" s="1"/>
      <c r="O65" s="1"/>
      <c r="P65" s="1"/>
      <c r="Q65" s="1"/>
      <c r="R65" s="1"/>
      <c r="S65" s="1"/>
      <c r="T65" s="1"/>
      <c r="U65" s="1"/>
      <c r="V65" s="1"/>
      <c r="W65" s="1"/>
      <c r="X65" s="1"/>
      <c r="Y65" s="1"/>
      <c r="Z65" s="1"/>
    </row>
    <row r="66" spans="1:26" ht="12.75" customHeight="1" x14ac:dyDescent="0.2">
      <c r="A66" s="30" t="s">
        <v>219</v>
      </c>
      <c r="B66" s="2"/>
      <c r="C66" s="2"/>
      <c r="D66" s="2"/>
      <c r="E66" s="2"/>
      <c r="F66" s="1"/>
      <c r="G66" s="1"/>
      <c r="H66" s="1"/>
      <c r="I66" s="1"/>
      <c r="J66" s="1"/>
      <c r="K66" s="1"/>
      <c r="L66" s="1"/>
      <c r="M66" s="1"/>
      <c r="N66" s="1"/>
      <c r="O66" s="1"/>
      <c r="P66" s="1"/>
      <c r="Q66" s="1"/>
      <c r="R66" s="1"/>
      <c r="S66" s="1"/>
      <c r="T66" s="1"/>
      <c r="U66" s="1"/>
      <c r="V66" s="1"/>
      <c r="W66" s="1"/>
      <c r="X66" s="1"/>
      <c r="Y66" s="1"/>
      <c r="Z66" s="1"/>
    </row>
    <row r="67" spans="1:26" ht="12" customHeight="1" x14ac:dyDescent="0.2">
      <c r="A67" s="21" t="s">
        <v>171</v>
      </c>
      <c r="B67" s="2"/>
      <c r="C67" s="2"/>
      <c r="D67" s="2"/>
      <c r="E67" s="2"/>
      <c r="F67" s="1"/>
      <c r="G67" s="1"/>
      <c r="H67" s="1"/>
      <c r="I67" s="1"/>
      <c r="J67" s="1"/>
      <c r="K67" s="1"/>
      <c r="L67" s="1"/>
      <c r="M67" s="1"/>
      <c r="N67" s="1"/>
      <c r="O67" s="1"/>
      <c r="P67" s="1"/>
      <c r="Q67" s="1"/>
      <c r="R67" s="1"/>
      <c r="S67" s="1"/>
      <c r="T67" s="1"/>
      <c r="U67" s="1"/>
      <c r="V67" s="1"/>
      <c r="W67" s="1"/>
      <c r="X67" s="1"/>
      <c r="Y67" s="1"/>
      <c r="Z67" s="1"/>
    </row>
    <row r="68" spans="1:26" ht="12.75" customHeight="1" x14ac:dyDescent="0.2">
      <c r="A68" s="21" t="s">
        <v>33</v>
      </c>
      <c r="B68" s="28"/>
      <c r="C68" s="2"/>
      <c r="D68" s="2"/>
      <c r="E68" s="2"/>
      <c r="F68" s="2"/>
      <c r="G68" s="1"/>
      <c r="H68" s="1"/>
      <c r="I68" s="1"/>
      <c r="J68" s="1"/>
      <c r="K68" s="1"/>
      <c r="L68" s="1"/>
      <c r="M68" s="1"/>
      <c r="N68" s="1"/>
      <c r="O68" s="1"/>
      <c r="P68" s="1"/>
      <c r="Q68" s="1"/>
      <c r="R68" s="1"/>
      <c r="S68" s="1"/>
      <c r="T68" s="1"/>
      <c r="U68" s="1"/>
      <c r="V68" s="1"/>
      <c r="W68" s="1"/>
      <c r="X68" s="1"/>
      <c r="Y68" s="1"/>
      <c r="Z68" s="1"/>
    </row>
    <row r="69" spans="1:26" ht="12.75" customHeight="1" x14ac:dyDescent="0.2">
      <c r="A69" s="21" t="s">
        <v>199</v>
      </c>
      <c r="B69" s="1"/>
      <c r="C69" s="2"/>
      <c r="D69" s="2"/>
      <c r="E69" s="2"/>
      <c r="F69" s="2"/>
      <c r="G69" s="1"/>
      <c r="H69" s="1"/>
      <c r="I69" s="1"/>
      <c r="J69" s="1"/>
      <c r="K69" s="1"/>
      <c r="L69" s="1"/>
      <c r="M69" s="1"/>
      <c r="N69" s="1"/>
      <c r="O69" s="1"/>
      <c r="P69" s="1"/>
      <c r="Q69" s="1"/>
      <c r="R69" s="1"/>
      <c r="S69" s="1"/>
      <c r="T69" s="1"/>
      <c r="U69" s="1"/>
      <c r="V69" s="1"/>
      <c r="W69" s="1"/>
      <c r="X69" s="1"/>
      <c r="Y69" s="1"/>
      <c r="Z69" s="1"/>
    </row>
    <row r="70" spans="1:26" ht="12.75" customHeight="1" x14ac:dyDescent="0.2">
      <c r="A70" s="21" t="s">
        <v>200</v>
      </c>
      <c r="B70" s="88"/>
      <c r="C70" s="86"/>
      <c r="D70" s="86"/>
      <c r="E70" s="86"/>
      <c r="F70" s="86"/>
      <c r="G70" s="1"/>
      <c r="H70" s="1"/>
      <c r="I70" s="1"/>
      <c r="J70" s="1"/>
      <c r="K70" s="1"/>
      <c r="L70" s="1"/>
      <c r="M70" s="1"/>
      <c r="N70" s="1"/>
      <c r="O70" s="1"/>
      <c r="P70" s="1"/>
      <c r="Q70" s="1"/>
      <c r="R70" s="1"/>
      <c r="S70" s="1"/>
      <c r="T70" s="1"/>
      <c r="U70" s="1"/>
      <c r="V70" s="1"/>
      <c r="W70" s="1"/>
      <c r="X70" s="1"/>
      <c r="Y70" s="1"/>
      <c r="Z70" s="1"/>
    </row>
    <row r="71" spans="1:26" ht="12.75" customHeight="1" x14ac:dyDescent="0.2">
      <c r="A71" s="1"/>
      <c r="B71" s="31"/>
      <c r="C71" s="2"/>
      <c r="D71" s="2"/>
      <c r="E71" s="2"/>
      <c r="F71" s="1"/>
      <c r="G71" s="1"/>
      <c r="H71" s="1"/>
      <c r="I71" s="1"/>
      <c r="J71" s="1"/>
      <c r="K71" s="1"/>
      <c r="L71" s="1"/>
      <c r="M71" s="1"/>
      <c r="N71" s="1"/>
      <c r="O71" s="1"/>
      <c r="P71" s="1"/>
      <c r="Q71" s="1"/>
      <c r="R71" s="1"/>
      <c r="S71" s="1"/>
      <c r="T71" s="1"/>
      <c r="U71" s="1"/>
      <c r="V71" s="1"/>
      <c r="W71" s="1"/>
      <c r="X71" s="1"/>
      <c r="Y71" s="1"/>
      <c r="Z71" s="1"/>
    </row>
    <row r="72" spans="1:26" ht="12.75" hidden="1" customHeight="1" x14ac:dyDescent="0.2">
      <c r="A72" s="2"/>
      <c r="B72" s="2"/>
      <c r="C72" s="2"/>
      <c r="D72" s="2"/>
      <c r="E72" s="1"/>
      <c r="F72" s="1"/>
      <c r="G72" s="1"/>
      <c r="H72" s="1"/>
      <c r="I72" s="1"/>
      <c r="J72" s="1"/>
      <c r="K72" s="1"/>
      <c r="L72" s="1"/>
      <c r="M72" s="1"/>
      <c r="N72" s="1"/>
      <c r="O72" s="1"/>
      <c r="P72" s="1"/>
      <c r="Q72" s="1"/>
      <c r="R72" s="1"/>
      <c r="S72" s="1"/>
      <c r="T72" s="1"/>
      <c r="U72" s="1"/>
      <c r="V72" s="1"/>
      <c r="W72" s="1"/>
      <c r="X72" s="1"/>
      <c r="Y72" s="1"/>
      <c r="Z72" s="1"/>
    </row>
    <row r="73" spans="1:26" ht="12.75" hidden="1"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hidden="1" customHeight="1" x14ac:dyDescent="0.2">
      <c r="A74" s="2"/>
      <c r="B74" s="2"/>
      <c r="C74" s="2"/>
      <c r="D74" s="2"/>
      <c r="E74" s="2"/>
      <c r="F74" s="1"/>
      <c r="G74" s="1"/>
      <c r="H74" s="1"/>
      <c r="I74" s="1"/>
      <c r="J74" s="1"/>
      <c r="K74" s="1"/>
      <c r="L74" s="1"/>
      <c r="M74" s="1"/>
      <c r="N74" s="1"/>
      <c r="O74" s="1"/>
      <c r="P74" s="1"/>
      <c r="Q74" s="1"/>
      <c r="R74" s="1"/>
      <c r="S74" s="1"/>
      <c r="T74" s="1"/>
      <c r="U74" s="1"/>
      <c r="V74" s="1"/>
      <c r="W74" s="1"/>
      <c r="X74" s="1"/>
      <c r="Y74" s="1"/>
      <c r="Z74" s="1"/>
    </row>
    <row r="75" spans="1:26" ht="12.75" hidden="1" customHeight="1" x14ac:dyDescent="0.2">
      <c r="A75" s="2"/>
      <c r="B75" s="2"/>
      <c r="C75" s="2"/>
      <c r="D75" s="2"/>
      <c r="E75" s="2"/>
      <c r="F75" s="1"/>
      <c r="G75" s="1"/>
      <c r="H75" s="1"/>
      <c r="I75" s="1"/>
      <c r="J75" s="1"/>
      <c r="K75" s="1"/>
      <c r="L75" s="1"/>
      <c r="M75" s="1"/>
      <c r="N75" s="1"/>
      <c r="O75" s="1"/>
      <c r="P75" s="1"/>
      <c r="Q75" s="1"/>
      <c r="R75" s="1"/>
      <c r="S75" s="1"/>
      <c r="T75" s="1"/>
      <c r="U75" s="1"/>
      <c r="V75" s="1"/>
      <c r="W75" s="1"/>
      <c r="X75" s="1"/>
      <c r="Y75" s="1"/>
      <c r="Z75" s="1"/>
    </row>
    <row r="76" spans="1:26" ht="12.75" hidden="1" customHeight="1" x14ac:dyDescent="0.2">
      <c r="A76" s="2"/>
      <c r="B76" s="2"/>
      <c r="C76" s="2"/>
      <c r="D76" s="2"/>
      <c r="E76" s="2"/>
      <c r="F76" s="1"/>
      <c r="G76" s="1"/>
      <c r="H76" s="1"/>
      <c r="I76" s="1"/>
      <c r="J76" s="1"/>
      <c r="K76" s="1"/>
      <c r="L76" s="1"/>
      <c r="M76" s="1"/>
      <c r="N76" s="1"/>
      <c r="O76" s="1"/>
      <c r="P76" s="1"/>
      <c r="Q76" s="1"/>
      <c r="R76" s="1"/>
      <c r="S76" s="1"/>
      <c r="T76" s="1"/>
      <c r="U76" s="1"/>
      <c r="V76" s="1"/>
      <c r="W76" s="1"/>
      <c r="X76" s="1"/>
      <c r="Y76" s="1"/>
      <c r="Z76" s="1"/>
    </row>
    <row r="77" spans="1:26" ht="12.75" hidden="1" customHeight="1" x14ac:dyDescent="0.2">
      <c r="A77" s="2"/>
      <c r="B77" s="2"/>
      <c r="C77" s="2"/>
      <c r="D77" s="2"/>
      <c r="E77" s="2"/>
      <c r="F77" s="1"/>
      <c r="G77" s="1"/>
      <c r="H77" s="1"/>
      <c r="I77" s="1"/>
      <c r="J77" s="1"/>
      <c r="K77" s="1"/>
      <c r="L77" s="1"/>
      <c r="M77" s="1"/>
      <c r="N77" s="1"/>
      <c r="O77" s="1"/>
      <c r="P77" s="1"/>
      <c r="Q77" s="1"/>
      <c r="R77" s="1"/>
      <c r="S77" s="1"/>
      <c r="T77" s="1"/>
      <c r="U77" s="1"/>
      <c r="V77" s="1"/>
      <c r="W77" s="1"/>
      <c r="X77" s="1"/>
      <c r="Y77" s="1"/>
      <c r="Z77" s="1"/>
    </row>
    <row r="78" spans="1:26" ht="12.75" hidden="1" customHeight="1" x14ac:dyDescent="0.2">
      <c r="A78" s="2"/>
      <c r="B78" s="2"/>
      <c r="C78" s="2"/>
      <c r="D78" s="2"/>
      <c r="E78" s="2"/>
      <c r="F78" s="1"/>
      <c r="G78" s="1"/>
      <c r="H78" s="1"/>
      <c r="I78" s="1"/>
      <c r="J78" s="1"/>
      <c r="K78" s="1"/>
      <c r="L78" s="1"/>
      <c r="M78" s="1"/>
      <c r="N78" s="1"/>
      <c r="O78" s="1"/>
      <c r="P78" s="1"/>
      <c r="Q78" s="1"/>
      <c r="R78" s="1"/>
      <c r="S78" s="1"/>
      <c r="T78" s="1"/>
      <c r="U78" s="1"/>
      <c r="V78" s="1"/>
      <c r="W78" s="1"/>
      <c r="X78" s="1"/>
      <c r="Y78" s="1"/>
      <c r="Z78" s="1"/>
    </row>
    <row r="79" spans="1:26" ht="12.75" hidden="1"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hidden="1"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hidden="1"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hidden="1"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hidden="1"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hidden="1"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hidden="1"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hidden="1"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hidden="1"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hidden="1"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hidden="1"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0">
    <mergeCell ref="A8:E8"/>
    <mergeCell ref="A9:E9"/>
    <mergeCell ref="D64:E64"/>
    <mergeCell ref="A1:E1"/>
    <mergeCell ref="B2:E2"/>
    <mergeCell ref="B3:E3"/>
    <mergeCell ref="B4:E4"/>
    <mergeCell ref="B5:E5"/>
    <mergeCell ref="B6:E6"/>
    <mergeCell ref="B7:E7"/>
  </mergeCells>
  <dataValidations count="1">
    <dataValidation type="date" allowBlank="1" showInputMessage="1" prompt="Any non-standard date format or date outside the disclosure period (typically 1 July 2018 - 30 June 2019) will raise an alert. Check entry and select 'Yes' to accept/continue." sqref="A11:A63" xr:uid="{00000000-0002-0000-0400-000001000000}">
      <formula1>$B$4</formula1>
      <formula2>$B$5</formula2>
    </dataValidation>
  </dataValidations>
  <printOptions gridLines="1"/>
  <pageMargins left="0.70866141732283472" right="0.70866141732283472" top="0.74803149606299213" bottom="0.74803149606299213" header="0" footer="0"/>
  <pageSetup paperSize="9" fitToHeight="0" orientation="landscape"/>
  <headerFooter>
    <oddFooter>&amp;LCE Expense Disclosure Workbook 2018&amp;RWorksheet - All other expenses</oddFooter>
  </headerFooter>
  <legacyDrawing r:id="rId1"/>
  <extLst>
    <ext xmlns:x14="http://schemas.microsoft.com/office/spreadsheetml/2009/9/main" uri="{CCE6A557-97BC-4b89-ADB6-D9C93CAAB3DF}">
      <x14:dataValidations xmlns:xm="http://schemas.microsoft.com/office/excel/2006/main" count="3">
        <x14:dataValidation type="list" allowBlank="1" showInputMessage="1" showErrorMessage="1" prompt="Totals should accurately sum the content of tables but this may be affected by input method - e.g. hidden or inappropriate data._x000a__x000a_It is each agency's responsibility to confirm the accuracy of data and totals._x000a__x000a_[use drop down list t" xr:uid="{00000000-0002-0000-0400-000000000000}">
          <x14:formula1>
            <xm:f>'Summary and sign-off'!$A$29:$A$30</xm:f>
          </x14:formula1>
          <xm:sqref>B7</xm:sqref>
        </x14:dataValidation>
        <x14:dataValidation type="list" allowBlank="1" showInputMessage="1" showErrorMessage="1"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xm:sqref>
        </x14:dataValidation>
        <x14:dataValidation type="decimal" operator="greaterThan" allowBlank="1" showInputMessage="1" showErrorMessage="1" prompt="This cell must contain a dollar figure" xr:uid="{00000000-0002-0000-0400-000003000000}">
          <x14:formula1>
            <xm:f>'Summary and sign-off'!$A$46</xm:f>
          </x14:formula1>
          <xm:sqref>B11:B63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31859B"/>
    <pageSetUpPr fitToPage="1"/>
  </sheetPr>
  <dimension ref="A1:Z1000"/>
  <sheetViews>
    <sheetView workbookViewId="0"/>
  </sheetViews>
  <sheetFormatPr defaultColWidth="14.42578125" defaultRowHeight="15" customHeight="1" x14ac:dyDescent="0.2"/>
  <cols>
    <col min="1" max="1" width="35.7109375" customWidth="1"/>
    <col min="2" max="2" width="46.85546875" customWidth="1"/>
    <col min="3" max="3" width="22.140625" customWidth="1"/>
    <col min="4" max="4" width="25.42578125" customWidth="1"/>
    <col min="5" max="6" width="35.7109375" customWidth="1"/>
    <col min="7" max="7" width="38" customWidth="1"/>
    <col min="8" max="26" width="8.7109375" customWidth="1"/>
  </cols>
  <sheetData>
    <row r="1" spans="1:26" ht="26.25" customHeight="1" x14ac:dyDescent="0.2">
      <c r="A1" s="110" t="s">
        <v>220</v>
      </c>
      <c r="B1" s="111"/>
      <c r="C1" s="111"/>
      <c r="D1" s="111"/>
      <c r="E1" s="111"/>
      <c r="F1" s="112"/>
      <c r="G1" s="1"/>
      <c r="H1" s="1"/>
      <c r="I1" s="1"/>
      <c r="J1" s="1"/>
      <c r="K1" s="1"/>
      <c r="L1" s="1"/>
      <c r="M1" s="1"/>
      <c r="N1" s="1"/>
      <c r="O1" s="1"/>
      <c r="P1" s="1"/>
      <c r="Q1" s="1"/>
      <c r="R1" s="1"/>
      <c r="S1" s="1"/>
      <c r="T1" s="1"/>
      <c r="U1" s="1"/>
      <c r="V1" s="1"/>
      <c r="W1" s="1"/>
      <c r="X1" s="1"/>
      <c r="Y1" s="1"/>
      <c r="Z1" s="1"/>
    </row>
    <row r="2" spans="1:26" ht="21" customHeight="1" x14ac:dyDescent="0.2">
      <c r="A2" s="3" t="s">
        <v>3</v>
      </c>
      <c r="B2" s="121" t="str">
        <f>'Summary and sign-off'!B2:F2</f>
        <v>Callaghan Innovation</v>
      </c>
      <c r="C2" s="106"/>
      <c r="D2" s="106"/>
      <c r="E2" s="106"/>
      <c r="F2" s="106"/>
      <c r="G2" s="1"/>
      <c r="H2" s="1"/>
      <c r="I2" s="1"/>
      <c r="J2" s="1"/>
      <c r="K2" s="1"/>
      <c r="L2" s="1"/>
      <c r="M2" s="1"/>
      <c r="N2" s="1"/>
      <c r="O2" s="1"/>
      <c r="P2" s="1"/>
      <c r="Q2" s="1"/>
      <c r="R2" s="1"/>
      <c r="S2" s="1"/>
      <c r="T2" s="1"/>
      <c r="U2" s="1"/>
      <c r="V2" s="1"/>
      <c r="W2" s="1"/>
      <c r="X2" s="1"/>
      <c r="Y2" s="1"/>
      <c r="Z2" s="1"/>
    </row>
    <row r="3" spans="1:26" ht="21" customHeight="1" x14ac:dyDescent="0.2">
      <c r="A3" s="3" t="s">
        <v>64</v>
      </c>
      <c r="B3" s="121" t="str">
        <f>'Summary and sign-off'!B3:F3</f>
        <v>Vic Crone</v>
      </c>
      <c r="C3" s="106"/>
      <c r="D3" s="106"/>
      <c r="E3" s="106"/>
      <c r="F3" s="106"/>
      <c r="G3" s="1"/>
      <c r="H3" s="1"/>
      <c r="I3" s="1"/>
      <c r="J3" s="1"/>
      <c r="K3" s="1"/>
      <c r="L3" s="1"/>
      <c r="M3" s="1"/>
      <c r="N3" s="1"/>
      <c r="O3" s="1"/>
      <c r="P3" s="1"/>
      <c r="Q3" s="1"/>
      <c r="R3" s="1"/>
      <c r="S3" s="1"/>
      <c r="T3" s="1"/>
      <c r="U3" s="1"/>
      <c r="V3" s="1"/>
      <c r="W3" s="1"/>
      <c r="X3" s="1"/>
      <c r="Y3" s="1"/>
      <c r="Z3" s="1"/>
    </row>
    <row r="4" spans="1:26" ht="21" customHeight="1" x14ac:dyDescent="0.2">
      <c r="A4" s="3" t="s">
        <v>65</v>
      </c>
      <c r="B4" s="121">
        <f>'Summary and sign-off'!B4:F4</f>
        <v>43647</v>
      </c>
      <c r="C4" s="106"/>
      <c r="D4" s="106"/>
      <c r="E4" s="106"/>
      <c r="F4" s="106"/>
      <c r="G4" s="1"/>
      <c r="H4" s="1"/>
      <c r="I4" s="1"/>
      <c r="J4" s="1"/>
      <c r="K4" s="1"/>
      <c r="L4" s="1"/>
      <c r="M4" s="1"/>
      <c r="N4" s="1"/>
      <c r="O4" s="1"/>
      <c r="P4" s="1"/>
      <c r="Q4" s="1"/>
      <c r="R4" s="1"/>
      <c r="S4" s="1"/>
      <c r="T4" s="1"/>
      <c r="U4" s="1"/>
      <c r="V4" s="1"/>
      <c r="W4" s="1"/>
      <c r="X4" s="1"/>
      <c r="Y4" s="1"/>
      <c r="Z4" s="1"/>
    </row>
    <row r="5" spans="1:26" ht="21" customHeight="1" x14ac:dyDescent="0.2">
      <c r="A5" s="3" t="s">
        <v>66</v>
      </c>
      <c r="B5" s="121">
        <f>'Summary and sign-off'!B5:F5</f>
        <v>44012</v>
      </c>
      <c r="C5" s="106"/>
      <c r="D5" s="106"/>
      <c r="E5" s="106"/>
      <c r="F5" s="106"/>
      <c r="G5" s="1"/>
      <c r="H5" s="1"/>
      <c r="I5" s="1"/>
      <c r="J5" s="1"/>
      <c r="K5" s="1"/>
      <c r="L5" s="1"/>
      <c r="M5" s="1"/>
      <c r="N5" s="1"/>
      <c r="O5" s="1"/>
      <c r="P5" s="1"/>
      <c r="Q5" s="1"/>
      <c r="R5" s="1"/>
      <c r="S5" s="1"/>
      <c r="T5" s="1"/>
      <c r="U5" s="1"/>
      <c r="V5" s="1"/>
      <c r="W5" s="1"/>
      <c r="X5" s="1"/>
      <c r="Y5" s="1"/>
      <c r="Z5" s="1"/>
    </row>
    <row r="6" spans="1:26" ht="21" customHeight="1" x14ac:dyDescent="0.2">
      <c r="A6" s="3" t="s">
        <v>221</v>
      </c>
      <c r="B6" s="105" t="s">
        <v>35</v>
      </c>
      <c r="C6" s="106"/>
      <c r="D6" s="106"/>
      <c r="E6" s="106"/>
      <c r="F6" s="107"/>
      <c r="G6" s="1"/>
      <c r="H6" s="1"/>
      <c r="I6" s="1"/>
      <c r="J6" s="1"/>
      <c r="K6" s="1"/>
      <c r="L6" s="1"/>
      <c r="M6" s="1"/>
      <c r="N6" s="1"/>
      <c r="O6" s="1"/>
      <c r="P6" s="1"/>
      <c r="Q6" s="1"/>
      <c r="R6" s="1"/>
      <c r="S6" s="1"/>
      <c r="T6" s="1"/>
      <c r="U6" s="1"/>
      <c r="V6" s="1"/>
      <c r="W6" s="1"/>
      <c r="X6" s="1"/>
      <c r="Y6" s="1"/>
      <c r="Z6" s="1"/>
    </row>
    <row r="7" spans="1:26" ht="21" customHeight="1" x14ac:dyDescent="0.2">
      <c r="A7" s="3" t="s">
        <v>9</v>
      </c>
      <c r="B7" s="105" t="s">
        <v>37</v>
      </c>
      <c r="C7" s="106"/>
      <c r="D7" s="106"/>
      <c r="E7" s="106"/>
      <c r="F7" s="107"/>
      <c r="G7" s="1"/>
      <c r="H7" s="1"/>
      <c r="I7" s="1"/>
      <c r="J7" s="1"/>
      <c r="K7" s="1"/>
      <c r="L7" s="1"/>
      <c r="M7" s="1"/>
      <c r="N7" s="1"/>
      <c r="O7" s="1"/>
      <c r="P7" s="1"/>
      <c r="Q7" s="1"/>
      <c r="R7" s="1"/>
      <c r="S7" s="1"/>
      <c r="T7" s="1"/>
      <c r="U7" s="1"/>
      <c r="V7" s="1"/>
      <c r="W7" s="1"/>
      <c r="X7" s="1"/>
      <c r="Y7" s="1"/>
      <c r="Z7" s="1"/>
    </row>
    <row r="8" spans="1:26" ht="36" customHeight="1" x14ac:dyDescent="0.2">
      <c r="A8" s="124" t="s">
        <v>222</v>
      </c>
      <c r="B8" s="109"/>
      <c r="C8" s="109"/>
      <c r="D8" s="109"/>
      <c r="E8" s="109"/>
      <c r="F8" s="109"/>
      <c r="G8" s="1"/>
      <c r="H8" s="1"/>
      <c r="I8" s="1"/>
      <c r="J8" s="1"/>
      <c r="K8" s="1"/>
      <c r="L8" s="1"/>
      <c r="M8" s="1"/>
      <c r="N8" s="1"/>
      <c r="O8" s="1"/>
      <c r="P8" s="1"/>
      <c r="Q8" s="1"/>
      <c r="R8" s="1"/>
      <c r="S8" s="1"/>
      <c r="T8" s="1"/>
      <c r="U8" s="1"/>
      <c r="V8" s="1"/>
      <c r="W8" s="1"/>
      <c r="X8" s="1"/>
      <c r="Y8" s="1"/>
      <c r="Z8" s="1"/>
    </row>
    <row r="9" spans="1:26" ht="36" customHeight="1" x14ac:dyDescent="0.2">
      <c r="A9" s="125" t="s">
        <v>223</v>
      </c>
      <c r="B9" s="109"/>
      <c r="C9" s="109"/>
      <c r="D9" s="109"/>
      <c r="E9" s="109"/>
      <c r="F9" s="109"/>
      <c r="G9" s="1"/>
      <c r="H9" s="1"/>
      <c r="I9" s="1"/>
      <c r="J9" s="1"/>
      <c r="K9" s="1"/>
      <c r="L9" s="1"/>
      <c r="M9" s="1"/>
      <c r="N9" s="1"/>
      <c r="O9" s="1"/>
      <c r="P9" s="1"/>
      <c r="Q9" s="1"/>
      <c r="R9" s="1"/>
      <c r="S9" s="1"/>
      <c r="T9" s="1"/>
      <c r="U9" s="1"/>
      <c r="V9" s="1"/>
      <c r="W9" s="1"/>
      <c r="X9" s="1"/>
      <c r="Y9" s="1"/>
      <c r="Z9" s="1"/>
    </row>
    <row r="10" spans="1:26" ht="39" customHeight="1" x14ac:dyDescent="0.2">
      <c r="A10" s="89" t="s">
        <v>71</v>
      </c>
      <c r="B10" s="90" t="s">
        <v>224</v>
      </c>
      <c r="C10" s="90" t="s">
        <v>225</v>
      </c>
      <c r="D10" s="90" t="s">
        <v>226</v>
      </c>
      <c r="E10" s="90" t="s">
        <v>227</v>
      </c>
      <c r="F10" s="90" t="s">
        <v>228</v>
      </c>
      <c r="G10" s="1"/>
      <c r="H10" s="1"/>
      <c r="I10" s="1"/>
      <c r="J10" s="1"/>
      <c r="K10" s="1"/>
      <c r="L10" s="1"/>
      <c r="M10" s="1"/>
      <c r="N10" s="1"/>
      <c r="O10" s="1"/>
      <c r="P10" s="1"/>
      <c r="Q10" s="1"/>
      <c r="R10" s="1"/>
      <c r="S10" s="1"/>
      <c r="T10" s="1"/>
      <c r="U10" s="1"/>
      <c r="V10" s="1"/>
      <c r="W10" s="1"/>
      <c r="X10" s="1"/>
      <c r="Y10" s="1"/>
      <c r="Z10" s="1"/>
    </row>
    <row r="11" spans="1:26" ht="12.75" hidden="1" customHeight="1" x14ac:dyDescent="0.2">
      <c r="A11" s="56"/>
      <c r="B11" s="58"/>
      <c r="C11" s="91"/>
      <c r="D11" s="58"/>
      <c r="E11" s="92"/>
      <c r="F11" s="59"/>
      <c r="G11" s="1"/>
      <c r="H11" s="1"/>
      <c r="I11" s="1"/>
      <c r="J11" s="1"/>
      <c r="K11" s="1"/>
      <c r="L11" s="1"/>
      <c r="M11" s="1"/>
      <c r="N11" s="1"/>
      <c r="O11" s="1"/>
      <c r="P11" s="1"/>
      <c r="Q11" s="1"/>
      <c r="R11" s="1"/>
      <c r="S11" s="1"/>
      <c r="T11" s="1"/>
      <c r="U11" s="1"/>
      <c r="V11" s="1"/>
      <c r="W11" s="1"/>
      <c r="X11" s="1"/>
      <c r="Y11" s="1"/>
      <c r="Z11" s="1"/>
    </row>
    <row r="12" spans="1:26" ht="12.75" customHeight="1" x14ac:dyDescent="0.2">
      <c r="A12" s="56">
        <v>43704</v>
      </c>
      <c r="B12" s="91" t="s">
        <v>229</v>
      </c>
      <c r="C12" s="91" t="s">
        <v>50</v>
      </c>
      <c r="D12" s="91" t="s">
        <v>230</v>
      </c>
      <c r="E12" s="92">
        <v>100</v>
      </c>
      <c r="F12" s="93"/>
      <c r="G12" s="1"/>
      <c r="H12" s="1"/>
      <c r="I12" s="1"/>
      <c r="J12" s="1"/>
      <c r="K12" s="1"/>
      <c r="L12" s="1"/>
      <c r="M12" s="1"/>
      <c r="N12" s="1"/>
      <c r="O12" s="1"/>
      <c r="P12" s="1"/>
      <c r="Q12" s="1"/>
      <c r="R12" s="1"/>
      <c r="S12" s="1"/>
      <c r="T12" s="1"/>
      <c r="U12" s="1"/>
      <c r="V12" s="1"/>
      <c r="W12" s="1"/>
      <c r="X12" s="1"/>
      <c r="Y12" s="1"/>
      <c r="Z12" s="1"/>
    </row>
    <row r="13" spans="1:26" ht="12.75" customHeight="1" x14ac:dyDescent="0.2">
      <c r="A13" s="56">
        <v>43820</v>
      </c>
      <c r="B13" s="91" t="s">
        <v>231</v>
      </c>
      <c r="C13" s="91" t="s">
        <v>50</v>
      </c>
      <c r="D13" s="91" t="s">
        <v>232</v>
      </c>
      <c r="E13" s="92">
        <v>80</v>
      </c>
      <c r="F13" s="93"/>
      <c r="G13" s="1"/>
      <c r="H13" s="1"/>
      <c r="I13" s="1"/>
      <c r="J13" s="1"/>
      <c r="K13" s="1"/>
      <c r="L13" s="1"/>
      <c r="M13" s="1"/>
      <c r="N13" s="1"/>
      <c r="O13" s="1"/>
      <c r="P13" s="1"/>
      <c r="Q13" s="1"/>
      <c r="R13" s="1"/>
      <c r="S13" s="1"/>
      <c r="T13" s="1"/>
      <c r="U13" s="1"/>
      <c r="V13" s="1"/>
      <c r="W13" s="1"/>
      <c r="X13" s="1"/>
      <c r="Y13" s="1"/>
      <c r="Z13" s="1"/>
    </row>
    <row r="14" spans="1:26" ht="12.75" customHeight="1" x14ac:dyDescent="0.2">
      <c r="A14" s="56"/>
      <c r="B14" s="91"/>
      <c r="C14" s="91"/>
      <c r="D14" s="91"/>
      <c r="E14" s="92"/>
      <c r="F14" s="93"/>
      <c r="G14" s="1"/>
      <c r="H14" s="1"/>
      <c r="I14" s="1"/>
      <c r="J14" s="1"/>
      <c r="K14" s="1"/>
      <c r="L14" s="1"/>
      <c r="M14" s="1"/>
      <c r="N14" s="1"/>
      <c r="O14" s="1"/>
      <c r="P14" s="1"/>
      <c r="Q14" s="1"/>
      <c r="R14" s="1"/>
      <c r="S14" s="1"/>
      <c r="T14" s="1"/>
      <c r="U14" s="1"/>
      <c r="V14" s="1"/>
      <c r="W14" s="1"/>
      <c r="X14" s="1"/>
      <c r="Y14" s="1"/>
      <c r="Z14" s="1"/>
    </row>
    <row r="15" spans="1:26" ht="12.75" customHeight="1" x14ac:dyDescent="0.2">
      <c r="A15" s="56"/>
      <c r="B15" s="91"/>
      <c r="C15" s="91"/>
      <c r="D15" s="91"/>
      <c r="E15" s="92"/>
      <c r="F15" s="93"/>
      <c r="G15" s="1"/>
      <c r="H15" s="1"/>
      <c r="I15" s="1"/>
      <c r="J15" s="1"/>
      <c r="K15" s="1"/>
      <c r="L15" s="1"/>
      <c r="M15" s="1"/>
      <c r="N15" s="1"/>
      <c r="O15" s="1"/>
      <c r="P15" s="1"/>
      <c r="Q15" s="1"/>
      <c r="R15" s="1"/>
      <c r="S15" s="1"/>
      <c r="T15" s="1"/>
      <c r="U15" s="1"/>
      <c r="V15" s="1"/>
      <c r="W15" s="1"/>
      <c r="X15" s="1"/>
      <c r="Y15" s="1"/>
      <c r="Z15" s="1"/>
    </row>
    <row r="16" spans="1:26" ht="12.75" customHeight="1" x14ac:dyDescent="0.2">
      <c r="A16" s="56"/>
      <c r="B16" s="91"/>
      <c r="C16" s="91"/>
      <c r="D16" s="91"/>
      <c r="E16" s="92"/>
      <c r="F16" s="93"/>
      <c r="G16" s="1"/>
      <c r="H16" s="1"/>
      <c r="I16" s="1"/>
      <c r="J16" s="1"/>
      <c r="K16" s="1"/>
      <c r="L16" s="1"/>
      <c r="M16" s="1"/>
      <c r="N16" s="1"/>
      <c r="O16" s="1"/>
      <c r="P16" s="1"/>
      <c r="Q16" s="1"/>
      <c r="R16" s="1"/>
      <c r="S16" s="1"/>
      <c r="T16" s="1"/>
      <c r="U16" s="1"/>
      <c r="V16" s="1"/>
      <c r="W16" s="1"/>
      <c r="X16" s="1"/>
      <c r="Y16" s="1"/>
      <c r="Z16" s="1"/>
    </row>
    <row r="17" spans="1:26" ht="12.75" customHeight="1" x14ac:dyDescent="0.2">
      <c r="A17" s="56"/>
      <c r="B17" s="91"/>
      <c r="C17" s="91"/>
      <c r="D17" s="91"/>
      <c r="E17" s="92"/>
      <c r="F17" s="93"/>
      <c r="G17" s="1"/>
      <c r="H17" s="1"/>
      <c r="I17" s="1"/>
      <c r="J17" s="1"/>
      <c r="K17" s="1"/>
      <c r="L17" s="1"/>
      <c r="M17" s="1"/>
      <c r="N17" s="1"/>
      <c r="O17" s="1"/>
      <c r="P17" s="1"/>
      <c r="Q17" s="1"/>
      <c r="R17" s="1"/>
      <c r="S17" s="1"/>
      <c r="T17" s="1"/>
      <c r="U17" s="1"/>
      <c r="V17" s="1"/>
      <c r="W17" s="1"/>
      <c r="X17" s="1"/>
      <c r="Y17" s="1"/>
      <c r="Z17" s="1"/>
    </row>
    <row r="18" spans="1:26" ht="12.75" customHeight="1" x14ac:dyDescent="0.2">
      <c r="A18" s="56"/>
      <c r="B18" s="91"/>
      <c r="C18" s="91"/>
      <c r="D18" s="91"/>
      <c r="E18" s="92"/>
      <c r="F18" s="93"/>
      <c r="G18" s="1"/>
      <c r="H18" s="1"/>
      <c r="I18" s="1"/>
      <c r="J18" s="1"/>
      <c r="K18" s="1"/>
      <c r="L18" s="1"/>
      <c r="M18" s="1"/>
      <c r="N18" s="1"/>
      <c r="O18" s="1"/>
      <c r="P18" s="1"/>
      <c r="Q18" s="1"/>
      <c r="R18" s="1"/>
      <c r="S18" s="1"/>
      <c r="T18" s="1"/>
      <c r="U18" s="1"/>
      <c r="V18" s="1"/>
      <c r="W18" s="1"/>
      <c r="X18" s="1"/>
      <c r="Y18" s="1"/>
      <c r="Z18" s="1"/>
    </row>
    <row r="19" spans="1:26" ht="12.75" customHeight="1" x14ac:dyDescent="0.2">
      <c r="A19" s="56"/>
      <c r="B19" s="91"/>
      <c r="C19" s="91"/>
      <c r="D19" s="91"/>
      <c r="E19" s="92"/>
      <c r="F19" s="93"/>
      <c r="G19" s="1"/>
      <c r="H19" s="1"/>
      <c r="I19" s="1"/>
      <c r="J19" s="1"/>
      <c r="K19" s="1"/>
      <c r="L19" s="1"/>
      <c r="M19" s="1"/>
      <c r="N19" s="1"/>
      <c r="O19" s="1"/>
      <c r="P19" s="1"/>
      <c r="Q19" s="1"/>
      <c r="R19" s="1"/>
      <c r="S19" s="1"/>
      <c r="T19" s="1"/>
      <c r="U19" s="1"/>
      <c r="V19" s="1"/>
      <c r="W19" s="1"/>
      <c r="X19" s="1"/>
      <c r="Y19" s="1"/>
      <c r="Z19" s="1"/>
    </row>
    <row r="20" spans="1:26" ht="12.75" hidden="1" customHeight="1" x14ac:dyDescent="0.2">
      <c r="A20" s="56"/>
      <c r="B20" s="58"/>
      <c r="C20" s="91"/>
      <c r="D20" s="58"/>
      <c r="E20" s="92"/>
      <c r="F20" s="59"/>
      <c r="G20" s="1"/>
      <c r="H20" s="1"/>
      <c r="I20" s="1"/>
      <c r="J20" s="1"/>
      <c r="K20" s="1"/>
      <c r="L20" s="1"/>
      <c r="M20" s="1"/>
      <c r="N20" s="1"/>
      <c r="O20" s="1"/>
      <c r="P20" s="1"/>
      <c r="Q20" s="1"/>
      <c r="R20" s="1"/>
      <c r="S20" s="1"/>
      <c r="T20" s="1"/>
      <c r="U20" s="1"/>
      <c r="V20" s="1"/>
      <c r="W20" s="1"/>
      <c r="X20" s="1"/>
      <c r="Y20" s="1"/>
      <c r="Z20" s="1"/>
    </row>
    <row r="21" spans="1:26" ht="34.5" customHeight="1" x14ac:dyDescent="0.2">
      <c r="A21" s="94" t="s">
        <v>233</v>
      </c>
      <c r="B21" s="95" t="s">
        <v>234</v>
      </c>
      <c r="C21" s="96">
        <f>C22+C23</f>
        <v>2</v>
      </c>
      <c r="D21" s="97" t="str">
        <f>IF(SUBTOTAL(3,C11:C20)=SUBTOTAL(103,C11:C20),'Summary and sign-off'!$A$47,'Summary and sign-off'!$A$48)</f>
        <v>Check - there are no hidden rows with data</v>
      </c>
      <c r="E21" s="126" t="str">
        <f>IF('Summary and sign-off'!F59='Summary and sign-off'!F53,'Summary and sign-off'!A51,'Summary and sign-off'!A49)</f>
        <v>Check - each entry provides sufficient information</v>
      </c>
      <c r="F21" s="112"/>
      <c r="G21" s="1"/>
      <c r="H21" s="1"/>
      <c r="I21" s="1"/>
      <c r="J21" s="1"/>
      <c r="K21" s="1"/>
      <c r="L21" s="1"/>
      <c r="M21" s="1"/>
      <c r="N21" s="1"/>
      <c r="O21" s="1"/>
      <c r="P21" s="1"/>
      <c r="Q21" s="1"/>
      <c r="R21" s="1"/>
      <c r="S21" s="1"/>
      <c r="T21" s="1"/>
      <c r="U21" s="1"/>
      <c r="V21" s="1"/>
      <c r="W21" s="1"/>
      <c r="X21" s="1"/>
      <c r="Y21" s="1"/>
      <c r="Z21" s="1"/>
    </row>
    <row r="22" spans="1:26" ht="25.5" customHeight="1" x14ac:dyDescent="0.25">
      <c r="A22" s="98"/>
      <c r="B22" s="99" t="s">
        <v>50</v>
      </c>
      <c r="C22" s="100">
        <f>COUNTIF(C11:C20,'Summary and sign-off'!A44)</f>
        <v>2</v>
      </c>
      <c r="D22" s="101"/>
      <c r="E22" s="102"/>
      <c r="F22" s="103"/>
      <c r="G22" s="1"/>
      <c r="H22" s="1"/>
      <c r="I22" s="1"/>
      <c r="J22" s="1"/>
      <c r="K22" s="1"/>
      <c r="L22" s="1"/>
      <c r="M22" s="1"/>
      <c r="N22" s="1"/>
      <c r="O22" s="1"/>
      <c r="P22" s="1"/>
      <c r="Q22" s="1"/>
      <c r="R22" s="1"/>
      <c r="S22" s="1"/>
      <c r="T22" s="1"/>
      <c r="U22" s="1"/>
      <c r="V22" s="1"/>
      <c r="W22" s="1"/>
      <c r="X22" s="1"/>
      <c r="Y22" s="1"/>
      <c r="Z22" s="1"/>
    </row>
    <row r="23" spans="1:26" ht="25.5" customHeight="1" x14ac:dyDescent="0.25">
      <c r="A23" s="98"/>
      <c r="B23" s="99" t="s">
        <v>51</v>
      </c>
      <c r="C23" s="100">
        <f>COUNTIF(C11:C20,'Summary and sign-off'!A45)</f>
        <v>0</v>
      </c>
      <c r="D23" s="101"/>
      <c r="E23" s="102"/>
      <c r="F23" s="103"/>
      <c r="G23" s="1"/>
      <c r="H23" s="1"/>
      <c r="I23" s="1"/>
      <c r="J23" s="1"/>
      <c r="K23" s="1"/>
      <c r="L23" s="1"/>
      <c r="M23" s="1"/>
      <c r="N23" s="1"/>
      <c r="O23" s="1"/>
      <c r="P23" s="1"/>
      <c r="Q23" s="1"/>
      <c r="R23" s="1"/>
      <c r="S23" s="1"/>
      <c r="T23" s="1"/>
      <c r="U23" s="1"/>
      <c r="V23" s="1"/>
      <c r="W23" s="1"/>
      <c r="X23" s="1"/>
      <c r="Y23" s="1"/>
      <c r="Z23" s="1"/>
    </row>
    <row r="24" spans="1:26" ht="12.75" customHeight="1" x14ac:dyDescent="0.2">
      <c r="A24" s="2"/>
      <c r="B24" s="30"/>
      <c r="C24" s="2"/>
      <c r="D24" s="28"/>
      <c r="E24" s="28"/>
      <c r="F24" s="2"/>
      <c r="G24" s="1"/>
      <c r="H24" s="1"/>
      <c r="I24" s="1"/>
      <c r="J24" s="1"/>
      <c r="K24" s="1"/>
      <c r="L24" s="1"/>
      <c r="M24" s="1"/>
      <c r="N24" s="1"/>
      <c r="O24" s="1"/>
      <c r="P24" s="1"/>
      <c r="Q24" s="1"/>
      <c r="R24" s="1"/>
      <c r="S24" s="1"/>
      <c r="T24" s="1"/>
      <c r="U24" s="1"/>
      <c r="V24" s="1"/>
      <c r="W24" s="1"/>
      <c r="X24" s="1"/>
      <c r="Y24" s="1"/>
      <c r="Z24" s="1"/>
    </row>
    <row r="25" spans="1:26" ht="12.75" customHeight="1" x14ac:dyDescent="0.2">
      <c r="A25" s="30" t="s">
        <v>219</v>
      </c>
      <c r="B25" s="30"/>
      <c r="C25" s="30"/>
      <c r="D25" s="30"/>
      <c r="E25" s="30"/>
      <c r="F25" s="30"/>
      <c r="G25" s="1"/>
      <c r="H25" s="1"/>
      <c r="I25" s="1"/>
      <c r="J25" s="1"/>
      <c r="K25" s="1"/>
      <c r="L25" s="1"/>
      <c r="M25" s="1"/>
      <c r="N25" s="1"/>
      <c r="O25" s="1"/>
      <c r="P25" s="1"/>
      <c r="Q25" s="1"/>
      <c r="R25" s="1"/>
      <c r="S25" s="1"/>
      <c r="T25" s="1"/>
      <c r="U25" s="1"/>
      <c r="V25" s="1"/>
      <c r="W25" s="1"/>
      <c r="X25" s="1"/>
      <c r="Y25" s="1"/>
      <c r="Z25" s="1"/>
    </row>
    <row r="26" spans="1:26" ht="12" customHeight="1" x14ac:dyDescent="0.2">
      <c r="A26" s="21" t="s">
        <v>171</v>
      </c>
      <c r="B26" s="2"/>
      <c r="C26" s="2"/>
      <c r="D26" s="2"/>
      <c r="E26" s="2"/>
      <c r="F26" s="1"/>
      <c r="G26" s="1"/>
      <c r="H26" s="1"/>
      <c r="I26" s="1"/>
      <c r="J26" s="1"/>
      <c r="K26" s="1"/>
      <c r="L26" s="1"/>
      <c r="M26" s="1"/>
      <c r="N26" s="1"/>
      <c r="O26" s="1"/>
      <c r="P26" s="1"/>
      <c r="Q26" s="1"/>
      <c r="R26" s="1"/>
      <c r="S26" s="1"/>
      <c r="T26" s="1"/>
      <c r="U26" s="1"/>
      <c r="V26" s="1"/>
      <c r="W26" s="1"/>
      <c r="X26" s="1"/>
      <c r="Y26" s="1"/>
      <c r="Z26" s="1"/>
    </row>
    <row r="27" spans="1:26" ht="12.75" customHeight="1" x14ac:dyDescent="0.2">
      <c r="A27" s="21" t="s">
        <v>33</v>
      </c>
      <c r="B27" s="28"/>
      <c r="C27" s="2"/>
      <c r="D27" s="2"/>
      <c r="E27" s="2"/>
      <c r="F27" s="2"/>
      <c r="G27" s="1"/>
      <c r="H27" s="1"/>
      <c r="I27" s="1"/>
      <c r="J27" s="1"/>
      <c r="K27" s="1"/>
      <c r="L27" s="1"/>
      <c r="M27" s="1"/>
      <c r="N27" s="1"/>
      <c r="O27" s="1"/>
      <c r="P27" s="1"/>
      <c r="Q27" s="1"/>
      <c r="R27" s="1"/>
      <c r="S27" s="1"/>
      <c r="T27" s="1"/>
      <c r="U27" s="1"/>
      <c r="V27" s="1"/>
      <c r="W27" s="1"/>
      <c r="X27" s="1"/>
      <c r="Y27" s="1"/>
      <c r="Z27" s="1"/>
    </row>
    <row r="28" spans="1:26" ht="12.75" customHeight="1" x14ac:dyDescent="0.2">
      <c r="A28" s="21" t="s">
        <v>235</v>
      </c>
      <c r="B28" s="104"/>
      <c r="C28" s="104"/>
      <c r="D28" s="104"/>
      <c r="E28" s="104"/>
      <c r="F28" s="104"/>
      <c r="G28" s="1"/>
      <c r="H28" s="1"/>
      <c r="I28" s="1"/>
      <c r="J28" s="1"/>
      <c r="K28" s="1"/>
      <c r="L28" s="1"/>
      <c r="M28" s="1"/>
      <c r="N28" s="1"/>
      <c r="O28" s="1"/>
      <c r="P28" s="1"/>
      <c r="Q28" s="1"/>
      <c r="R28" s="1"/>
      <c r="S28" s="1"/>
      <c r="T28" s="1"/>
      <c r="U28" s="1"/>
      <c r="V28" s="1"/>
      <c r="W28" s="1"/>
      <c r="X28" s="1"/>
      <c r="Y28" s="1"/>
      <c r="Z28" s="1"/>
    </row>
    <row r="29" spans="1:26" ht="12.75" customHeight="1" x14ac:dyDescent="0.2">
      <c r="A29" s="21" t="s">
        <v>236</v>
      </c>
      <c r="B29" s="2"/>
      <c r="C29" s="2"/>
      <c r="D29" s="2"/>
      <c r="E29" s="2"/>
      <c r="F29" s="2"/>
      <c r="G29" s="1"/>
      <c r="H29" s="1"/>
      <c r="I29" s="1"/>
      <c r="J29" s="1"/>
      <c r="K29" s="1"/>
      <c r="L29" s="1"/>
      <c r="M29" s="1"/>
      <c r="N29" s="1"/>
      <c r="O29" s="1"/>
      <c r="P29" s="1"/>
      <c r="Q29" s="1"/>
      <c r="R29" s="1"/>
      <c r="S29" s="1"/>
      <c r="T29" s="1"/>
      <c r="U29" s="1"/>
      <c r="V29" s="1"/>
      <c r="W29" s="1"/>
      <c r="X29" s="1"/>
      <c r="Y29" s="1"/>
      <c r="Z29" s="1"/>
    </row>
    <row r="30" spans="1:26" ht="12.75" customHeight="1" x14ac:dyDescent="0.2">
      <c r="A30" s="21" t="s">
        <v>237</v>
      </c>
      <c r="B30" s="2"/>
      <c r="C30" s="2"/>
      <c r="D30" s="2"/>
      <c r="E30" s="2"/>
      <c r="F30" s="2"/>
      <c r="G30" s="1"/>
      <c r="H30" s="1"/>
      <c r="I30" s="1"/>
      <c r="J30" s="1"/>
      <c r="K30" s="1"/>
      <c r="L30" s="1"/>
      <c r="M30" s="1"/>
      <c r="N30" s="1"/>
      <c r="O30" s="1"/>
      <c r="P30" s="1"/>
      <c r="Q30" s="1"/>
      <c r="R30" s="1"/>
      <c r="S30" s="1"/>
      <c r="T30" s="1"/>
      <c r="U30" s="1"/>
      <c r="V30" s="1"/>
      <c r="W30" s="1"/>
      <c r="X30" s="1"/>
      <c r="Y30" s="1"/>
      <c r="Z30" s="1"/>
    </row>
    <row r="31" spans="1:26" ht="12.75" customHeight="1" x14ac:dyDescent="0.2">
      <c r="A31" s="21" t="s">
        <v>238</v>
      </c>
      <c r="B31" s="1"/>
      <c r="C31" s="2"/>
      <c r="D31" s="2"/>
      <c r="E31" s="2"/>
      <c r="F31" s="2"/>
      <c r="G31" s="1"/>
      <c r="H31" s="1"/>
      <c r="I31" s="1"/>
      <c r="J31" s="1"/>
      <c r="K31" s="1"/>
      <c r="L31" s="1"/>
      <c r="M31" s="1"/>
      <c r="N31" s="1"/>
      <c r="O31" s="1"/>
      <c r="P31" s="1"/>
      <c r="Q31" s="1"/>
      <c r="R31" s="1"/>
      <c r="S31" s="1"/>
      <c r="T31" s="1"/>
      <c r="U31" s="1"/>
      <c r="V31" s="1"/>
      <c r="W31" s="1"/>
      <c r="X31" s="1"/>
      <c r="Y31" s="1"/>
      <c r="Z31" s="1"/>
    </row>
    <row r="32" spans="1:26" ht="12.75" customHeight="1" x14ac:dyDescent="0.2">
      <c r="A32" s="21" t="s">
        <v>200</v>
      </c>
      <c r="B32" s="21"/>
      <c r="C32" s="86"/>
      <c r="D32" s="86"/>
      <c r="E32" s="86"/>
      <c r="F32" s="86"/>
      <c r="G32" s="1"/>
      <c r="H32" s="1"/>
      <c r="I32" s="1"/>
      <c r="J32" s="1"/>
      <c r="K32" s="1"/>
      <c r="L32" s="1"/>
      <c r="M32" s="1"/>
      <c r="N32" s="1"/>
      <c r="O32" s="1"/>
      <c r="P32" s="1"/>
      <c r="Q32" s="1"/>
      <c r="R32" s="1"/>
      <c r="S32" s="1"/>
      <c r="T32" s="1"/>
      <c r="U32" s="1"/>
      <c r="V32" s="1"/>
      <c r="W32" s="1"/>
      <c r="X32" s="1"/>
      <c r="Y32" s="1"/>
      <c r="Z32" s="1"/>
    </row>
    <row r="33" spans="1:26" ht="12.75" customHeight="1" x14ac:dyDescent="0.2">
      <c r="A33" s="21"/>
      <c r="B33" s="21"/>
      <c r="C33" s="86"/>
      <c r="D33" s="86"/>
      <c r="E33" s="86"/>
      <c r="F33" s="86"/>
      <c r="G33" s="1"/>
      <c r="H33" s="1"/>
      <c r="I33" s="1"/>
      <c r="J33" s="1"/>
      <c r="K33" s="1"/>
      <c r="L33" s="1"/>
      <c r="M33" s="1"/>
      <c r="N33" s="1"/>
      <c r="O33" s="1"/>
      <c r="P33" s="1"/>
      <c r="Q33" s="1"/>
      <c r="R33" s="1"/>
      <c r="S33" s="1"/>
      <c r="T33" s="1"/>
      <c r="U33" s="1"/>
      <c r="V33" s="1"/>
      <c r="W33" s="1"/>
      <c r="X33" s="1"/>
      <c r="Y33" s="1"/>
      <c r="Z33" s="1"/>
    </row>
    <row r="34" spans="1:26" ht="12.75" hidden="1" customHeight="1" x14ac:dyDescent="0.2">
      <c r="A34" s="21"/>
      <c r="B34" s="21"/>
      <c r="C34" s="86"/>
      <c r="D34" s="86"/>
      <c r="E34" s="86"/>
      <c r="F34" s="86"/>
      <c r="G34" s="1"/>
      <c r="H34" s="1"/>
      <c r="I34" s="1"/>
      <c r="J34" s="1"/>
      <c r="K34" s="1"/>
      <c r="L34" s="1"/>
      <c r="M34" s="1"/>
      <c r="N34" s="1"/>
      <c r="O34" s="1"/>
      <c r="P34" s="1"/>
      <c r="Q34" s="1"/>
      <c r="R34" s="1"/>
      <c r="S34" s="1"/>
      <c r="T34" s="1"/>
      <c r="U34" s="1"/>
      <c r="V34" s="1"/>
      <c r="W34" s="1"/>
      <c r="X34" s="1"/>
      <c r="Y34" s="1"/>
      <c r="Z34" s="1"/>
    </row>
    <row r="35" spans="1:26" ht="12.75" hidden="1"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hidden="1"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hidden="1" customHeight="1" x14ac:dyDescent="0.2">
      <c r="A37" s="30"/>
      <c r="B37" s="30"/>
      <c r="C37" s="30"/>
      <c r="D37" s="30"/>
      <c r="E37" s="30"/>
      <c r="F37" s="30"/>
      <c r="G37" s="1"/>
      <c r="H37" s="1"/>
      <c r="I37" s="1"/>
      <c r="J37" s="1"/>
      <c r="K37" s="1"/>
      <c r="L37" s="1"/>
      <c r="M37" s="1"/>
      <c r="N37" s="1"/>
      <c r="O37" s="1"/>
      <c r="P37" s="1"/>
      <c r="Q37" s="1"/>
      <c r="R37" s="1"/>
      <c r="S37" s="1"/>
      <c r="T37" s="1"/>
      <c r="U37" s="1"/>
      <c r="V37" s="1"/>
      <c r="W37" s="1"/>
      <c r="X37" s="1"/>
      <c r="Y37" s="1"/>
      <c r="Z37" s="1"/>
    </row>
    <row r="38" spans="1:26" ht="12.75" hidden="1" customHeight="1" x14ac:dyDescent="0.2">
      <c r="A38" s="30"/>
      <c r="B38" s="30"/>
      <c r="C38" s="30"/>
      <c r="D38" s="30"/>
      <c r="E38" s="30"/>
      <c r="F38" s="30"/>
      <c r="G38" s="1"/>
      <c r="H38" s="1"/>
      <c r="I38" s="1"/>
      <c r="J38" s="1"/>
      <c r="K38" s="1"/>
      <c r="L38" s="1"/>
      <c r="M38" s="1"/>
      <c r="N38" s="1"/>
      <c r="O38" s="1"/>
      <c r="P38" s="1"/>
      <c r="Q38" s="1"/>
      <c r="R38" s="1"/>
      <c r="S38" s="1"/>
      <c r="T38" s="1"/>
      <c r="U38" s="1"/>
      <c r="V38" s="1"/>
      <c r="W38" s="1"/>
      <c r="X38" s="1"/>
      <c r="Y38" s="1"/>
      <c r="Z38" s="1"/>
    </row>
    <row r="39" spans="1:26" ht="12.75" hidden="1" customHeight="1" x14ac:dyDescent="0.2">
      <c r="A39" s="30"/>
      <c r="B39" s="30"/>
      <c r="C39" s="30"/>
      <c r="D39" s="30"/>
      <c r="E39" s="30"/>
      <c r="F39" s="30"/>
      <c r="G39" s="1"/>
      <c r="H39" s="1"/>
      <c r="I39" s="1"/>
      <c r="J39" s="1"/>
      <c r="K39" s="1"/>
      <c r="L39" s="1"/>
      <c r="M39" s="1"/>
      <c r="N39" s="1"/>
      <c r="O39" s="1"/>
      <c r="P39" s="1"/>
      <c r="Q39" s="1"/>
      <c r="R39" s="1"/>
      <c r="S39" s="1"/>
      <c r="T39" s="1"/>
      <c r="U39" s="1"/>
      <c r="V39" s="1"/>
      <c r="W39" s="1"/>
      <c r="X39" s="1"/>
      <c r="Y39" s="1"/>
      <c r="Z39" s="1"/>
    </row>
    <row r="40" spans="1:26" ht="12.75" hidden="1" customHeight="1" x14ac:dyDescent="0.2">
      <c r="A40" s="30"/>
      <c r="B40" s="30"/>
      <c r="C40" s="30"/>
      <c r="D40" s="30"/>
      <c r="E40" s="30"/>
      <c r="F40" s="30"/>
      <c r="G40" s="1"/>
      <c r="H40" s="1"/>
      <c r="I40" s="1"/>
      <c r="J40" s="1"/>
      <c r="K40" s="1"/>
      <c r="L40" s="1"/>
      <c r="M40" s="1"/>
      <c r="N40" s="1"/>
      <c r="O40" s="1"/>
      <c r="P40" s="1"/>
      <c r="Q40" s="1"/>
      <c r="R40" s="1"/>
      <c r="S40" s="1"/>
      <c r="T40" s="1"/>
      <c r="U40" s="1"/>
      <c r="V40" s="1"/>
      <c r="W40" s="1"/>
      <c r="X40" s="1"/>
      <c r="Y40" s="1"/>
      <c r="Z40" s="1"/>
    </row>
    <row r="41" spans="1:26" ht="12.75" hidden="1" customHeight="1" x14ac:dyDescent="0.2">
      <c r="A41" s="30"/>
      <c r="B41" s="30"/>
      <c r="C41" s="30"/>
      <c r="D41" s="30"/>
      <c r="E41" s="30"/>
      <c r="F41" s="30"/>
      <c r="G41" s="1"/>
      <c r="H41" s="1"/>
      <c r="I41" s="1"/>
      <c r="J41" s="1"/>
      <c r="K41" s="1"/>
      <c r="L41" s="1"/>
      <c r="M41" s="1"/>
      <c r="N41" s="1"/>
      <c r="O41" s="1"/>
      <c r="P41" s="1"/>
      <c r="Q41" s="1"/>
      <c r="R41" s="1"/>
      <c r="S41" s="1"/>
      <c r="T41" s="1"/>
      <c r="U41" s="1"/>
      <c r="V41" s="1"/>
      <c r="W41" s="1"/>
      <c r="X41" s="1"/>
      <c r="Y41" s="1"/>
      <c r="Z41" s="1"/>
    </row>
    <row r="42" spans="1:26" ht="12.75" hidden="1"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hidden="1"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hidden="1"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hidden="1"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hidden="1"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hidden="1"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hidden="1"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hidden="1"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hidden="1"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hidden="1"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hidden="1"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hidden="1"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hidden="1"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hidden="1"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hidden="1"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hidden="1"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hidden="1"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hidden="1"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hidden="1"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hidden="1"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0">
    <mergeCell ref="A8:F8"/>
    <mergeCell ref="A9:F9"/>
    <mergeCell ref="E21:F21"/>
    <mergeCell ref="A1:F1"/>
    <mergeCell ref="B2:F2"/>
    <mergeCell ref="B3:F3"/>
    <mergeCell ref="B4:F4"/>
    <mergeCell ref="B5:F5"/>
    <mergeCell ref="B6:F6"/>
    <mergeCell ref="B7:F7"/>
  </mergeCells>
  <dataValidations count="1">
    <dataValidation type="date" allowBlank="1" showInputMessage="1" prompt="Any non-standard date format or date outside the disclosure period (typically 1 July 2018 - 30 June 2019) will raise an alert. Check entry and select 'Yes' to accept/continue." sqref="A11:A20" xr:uid="{00000000-0002-0000-0500-000003000000}">
      <formula1>$B$4</formula1>
      <formula2>$B$5</formula2>
    </dataValidation>
  </dataValidations>
  <printOptions gridLines="1"/>
  <pageMargins left="0.70866141732283472" right="0.70866141732283472" top="0.74803149606299213" bottom="0.74803149606299213" header="0" footer="0"/>
  <pageSetup paperSize="9" fitToHeight="0" orientation="landscape"/>
  <headerFooter>
    <oddFooter>&amp;LCE Expense Disclosure Workbook 2018&amp;RWorksheet - Gifts and benefits</oddFooter>
  </headerFooter>
  <legacyDrawing r:id="rId1"/>
  <extLst>
    <ext xmlns:x14="http://schemas.microsoft.com/office/spreadsheetml/2009/9/main" uri="{CCE6A557-97BC-4b89-ADB6-D9C93CAAB3DF}">
      <x14:dataValidations xmlns:xm="http://schemas.microsoft.com/office/excel/2006/main" count="4">
        <x14:dataValidation type="list" allowBlank="1" showInputMessage="1" showErrorMessage="1" prompt="Totals should accurately sum the content of tables but this may be affected by input method - e.g. hidden or inappropriate data._x000a__x000a_It is each agency's responsibility to confirm the accuracy of data and totals._x000a__x000a_[use drop down list t" xr:uid="{00000000-0002-0000-0500-000000000000}">
          <x14:formula1>
            <xm:f>'Summary and sign-off'!$A$29:$A$30</xm:f>
          </x14:formula1>
          <xm:sqref>B7</xm:sqref>
        </x14:dataValidation>
        <x14:dataValidation type="list" allowBlank="1" showInputMessage="1" prompt="Provide specific $ value if possible" xr:uid="{00000000-0002-0000-0500-000001000000}">
          <x14:formula1>
            <xm:f>'Summary and sign-off'!$A$38:$A$43</xm:f>
          </x14:formula1>
          <xm:sqref>E11:E20</xm:sqref>
        </x14:dataValidation>
        <x14:dataValidation type="list" allowBlank="1" showInputMessage="1" showErrorMessage="1" prompt="Use the drop down list (at the right of the cell)" xr:uid="{00000000-0002-0000-0500-000002000000}">
          <x14:formula1>
            <xm:f>'Summary and sign-off'!$A$44:$A$45</xm:f>
          </x14:formula1>
          <xm:sqref>C11:C20</xm:sqref>
        </x14:dataValidation>
        <x14:dataValidation type="list" allowBlank="1" showInputMessage="1" showErrorMessage="1"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Summary and sign-off</vt:lpstr>
      <vt:lpstr>Travel</vt:lpstr>
      <vt:lpstr>Hospitality</vt:lpstr>
      <vt:lpstr>All other expenses</vt:lpstr>
      <vt:lpstr>Gifts and benefits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Callaghan Innovation Chief Executive's expenses 1 July 2019 - 21 May 2020</dc:title>
  <dc:subject>Callaghan Innovation Chief Executive's expenses 1 July 2019 - 21 May 2020</dc:subject>
  <dc:creator>Callaghan Innovation</dc:creator>
  <cp:keywords>Callaghan Innovation Chief Executive's expenses 1 July 2019 - 21 May 2020</cp:keywords>
  <dc:description>Callaghan Innovation Chief Executive's expenses 1 July 2019 - 21 May 2020</dc:description>
  <cp:lastModifiedBy>Allan Mainwaring</cp:lastModifiedBy>
  <dcterms:modified xsi:type="dcterms:W3CDTF">2020-08-13T00:42:21Z</dcterms:modified>
  <cp:category>Callaghan Innovation Chief Executive's expenses 1 July 2019 - 21 May 2020</cp:category>
</cp:coreProperties>
</file>